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valska\Desktop\"/>
    </mc:Choice>
  </mc:AlternateContent>
  <bookViews>
    <workbookView xWindow="-120" yWindow="-120" windowWidth="29040" windowHeight="15840" tabRatio="915" firstSheet="2" activeTab="5"/>
  </bookViews>
  <sheets>
    <sheet name="I. Фін результат" sheetId="2" r:id="rId1"/>
    <sheet name="Розшифровка фінрезультати" sheetId="21" r:id="rId2"/>
    <sheet name="ІІ. Розр. з бюджетом" sheetId="19" r:id="rId3"/>
    <sheet name="IV. Кап. інвестиції" sheetId="3" r:id="rId4"/>
    <sheet name="Розшифровка до капівидатків" sheetId="23" r:id="rId5"/>
    <sheet name="6.1. Інша інфо_1" sheetId="25" r:id="rId6"/>
    <sheet name="6.2. Інша інфо_2" sheetId="9" r:id="rId7"/>
    <sheet name="VII Статутн. капіт" sheetId="20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localSheetId="5" hidden="1">[1]GDP!#REF!</definedName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5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5">#REF!</definedName>
    <definedName name="Cost_Category_National_ID">#REF!</definedName>
    <definedName name="Cе511" localSheetId="5">#REF!</definedName>
    <definedName name="Cе511">#REF!</definedName>
    <definedName name="d">'[9]МТР Газ України'!$B$4</definedName>
    <definedName name="dCPIb" localSheetId="5">[10]попер_роз!#REF!</definedName>
    <definedName name="dCPIb">[10]попер_роз!#REF!</definedName>
    <definedName name="dPPIb" localSheetId="5">[10]попер_роз!#REF!</definedName>
    <definedName name="dPPIb">[10]попер_роз!#REF!</definedName>
    <definedName name="ds" localSheetId="5">'[11]7  Інші витрати'!#REF!</definedName>
    <definedName name="ds">'[11]7  Інші витрати'!#REF!</definedName>
    <definedName name="Fact_Type_ID" localSheetId="5">#REF!</definedName>
    <definedName name="Fact_Type_ID">#REF!</definedName>
    <definedName name="G">'[12]МТР Газ України'!$B$1</definedName>
    <definedName name="ij1sssss" localSheetId="5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5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 localSheetId="5">#REF!</definedName>
    <definedName name="SU_ID">#REF!</definedName>
    <definedName name="Time_ID">'[16]МТР Газ України'!$B$1</definedName>
    <definedName name="Time_ID_10" localSheetId="5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5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5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5">#REF!</definedName>
    <definedName name="yyyy">#REF!</definedName>
    <definedName name="zx">'[4]МТР Газ України'!$F$1</definedName>
    <definedName name="zxc">[5]Inform!$E$38</definedName>
    <definedName name="а" localSheetId="5">'[13]7  Інші витрати'!#REF!</definedName>
    <definedName name="а">'[13]7  Інші витрати'!#REF!</definedName>
    <definedName name="ав" localSheetId="5">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 localSheetId="5">'[27]БАЗА  '!#REF!</definedName>
    <definedName name="ватт">'[27]БАЗА  '!#REF!</definedName>
    <definedName name="Д">'[15]МТР Газ України'!$B$4</definedName>
    <definedName name="е" localSheetId="5">#REF!</definedName>
    <definedName name="е">#REF!</definedName>
    <definedName name="є" localSheetId="5">#REF!</definedName>
    <definedName name="є">#REF!</definedName>
    <definedName name="_xlnm.Print_Titles" localSheetId="0">'I. Фін результат'!$8:$10</definedName>
    <definedName name="_xlnm.Print_Titles" localSheetId="2">'ІІ. Розр. з бюджетом'!$4:$6</definedName>
    <definedName name="Заголовки_для_печати_МИ">'[28]1993'!$A$1:$IV$3,'[28]1993'!$A$1:$A$65536</definedName>
    <definedName name="і">[29]Inform!$F$2</definedName>
    <definedName name="ів" localSheetId="5">#REF!</definedName>
    <definedName name="ів">#REF!</definedName>
    <definedName name="ів___0" localSheetId="5">#REF!</definedName>
    <definedName name="ів___0">#REF!</definedName>
    <definedName name="ів_22" localSheetId="5">#REF!</definedName>
    <definedName name="ів_22">#REF!</definedName>
    <definedName name="ів_26" localSheetId="5">#REF!</definedName>
    <definedName name="ів_26">#REF!</definedName>
    <definedName name="іваіа" localSheetId="5">'[30]7  Інші витрати'!#REF!</definedName>
    <definedName name="іваіа">'[30]7  Інші витрати'!#REF!</definedName>
    <definedName name="іваф" localSheetId="5">#REF!</definedName>
    <definedName name="іваф">#REF!</definedName>
    <definedName name="івів">'[12]МТР Газ України'!$B$1</definedName>
    <definedName name="іцу">[23]Inform!$G$2</definedName>
    <definedName name="йуц" localSheetId="5">#REF!</definedName>
    <definedName name="йуц">#REF!</definedName>
    <definedName name="йцу" localSheetId="5">#REF!</definedName>
    <definedName name="йцу">#REF!</definedName>
    <definedName name="йцуйй" localSheetId="5">#REF!</definedName>
    <definedName name="йцуйй">#REF!</definedName>
    <definedName name="йцукц" localSheetId="5">'[30]7  Інші витрати'!#REF!</definedName>
    <definedName name="йцукц">'[30]7  Інші витрати'!#REF!</definedName>
    <definedName name="КЕ" localSheetId="5">#REF!</definedName>
    <definedName name="КЕ">#REF!</definedName>
    <definedName name="КЕ___0" localSheetId="5">#REF!</definedName>
    <definedName name="КЕ___0">#REF!</definedName>
    <definedName name="КЕ_22" localSheetId="5">#REF!</definedName>
    <definedName name="КЕ_22">#REF!</definedName>
    <definedName name="КЕ_26" localSheetId="5">#REF!</definedName>
    <definedName name="КЕ_26">#REF!</definedName>
    <definedName name="кен" localSheetId="5">#REF!</definedName>
    <definedName name="кен">#REF!</definedName>
    <definedName name="л" localSheetId="5">#REF!</definedName>
    <definedName name="л">#REF!</definedName>
    <definedName name="_xlnm.Print_Area" localSheetId="5">'6.1. Інша інфо_1'!$A$1:$O$35</definedName>
    <definedName name="_xlnm.Print_Area" localSheetId="6">'6.2. Інша інфо_2'!$A$1:$AF$40</definedName>
    <definedName name="_xlnm.Print_Area" localSheetId="0">'I. Фін результат'!$A$1:$I$103</definedName>
    <definedName name="_xlnm.Print_Area" localSheetId="3">'IV. Кап. інвестиції'!$A$1:$H$18</definedName>
    <definedName name="_xlnm.Print_Area" localSheetId="7">'VII Статутн. капіт'!$A$1:$H$17</definedName>
    <definedName name="_xlnm.Print_Area" localSheetId="2">'ІІ. Розр. з бюджетом'!$A$1:$H$49</definedName>
    <definedName name="_xlnm.Print_Area" localSheetId="4">'Розшифровка до капівидатків'!$A$1:$G$12</definedName>
    <definedName name="_xlnm.Print_Area" localSheetId="1">'Розшифровка фінрезультати'!$A$1:$G$26</definedName>
    <definedName name="п" localSheetId="5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5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5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5">#REF!</definedName>
    <definedName name="р">#REF!</definedName>
    <definedName name="т">[32]Inform!$E$6</definedName>
    <definedName name="тариф">[33]Inform!$G$2</definedName>
    <definedName name="уйцукйцуйу" localSheetId="5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 localSheetId="5">'[30]7  Інші витрати'!#REF!</definedName>
    <definedName name="фіваіф">'[30]7  Інші витрати'!#REF!</definedName>
    <definedName name="фф">'[26]МТР Газ України'!$F$1</definedName>
    <definedName name="ц" localSheetId="5">'[13]7  Інші витрати'!#REF!</definedName>
    <definedName name="ц">'[13]7  Інші витрати'!#REF!</definedName>
    <definedName name="ччч" localSheetId="5">'[35]БАЗА  '!#REF!</definedName>
    <definedName name="ччч">'[35]БАЗА  '!#REF!</definedName>
    <definedName name="ш" localSheetId="5">#REF!</definedName>
    <definedName name="ш">#REF!</definedName>
  </definedNames>
  <calcPr calcId="152511"/>
  <fileRecoveryPr repairLoad="1"/>
</workbook>
</file>

<file path=xl/calcChain.xml><?xml version="1.0" encoding="utf-8"?>
<calcChain xmlns="http://schemas.openxmlformats.org/spreadsheetml/2006/main">
  <c r="F8" i="20" l="1"/>
  <c r="G8" i="20"/>
  <c r="C18" i="25"/>
  <c r="I18" i="25"/>
  <c r="F22" i="25"/>
  <c r="I22" i="25"/>
  <c r="C24" i="25"/>
  <c r="F24" i="25"/>
  <c r="I24" i="25"/>
  <c r="C25" i="25"/>
  <c r="F25" i="25"/>
  <c r="I25" i="25"/>
  <c r="F23" i="25"/>
  <c r="I23" i="25"/>
  <c r="C23" i="25"/>
  <c r="C22" i="25"/>
  <c r="C14" i="25"/>
  <c r="N11" i="25"/>
  <c r="N12" i="25"/>
  <c r="N13" i="25"/>
  <c r="N15" i="25"/>
  <c r="N16" i="25"/>
  <c r="N17" i="25"/>
  <c r="L11" i="25"/>
  <c r="L12" i="25"/>
  <c r="L13" i="25"/>
  <c r="L15" i="25"/>
  <c r="L16" i="25"/>
  <c r="L17" i="25"/>
  <c r="N10" i="25"/>
  <c r="L10" i="25"/>
  <c r="F10" i="25"/>
  <c r="L35" i="25" l="1"/>
  <c r="K35" i="25"/>
  <c r="G35" i="25"/>
  <c r="M35" i="25" s="1"/>
  <c r="D35" i="25"/>
  <c r="M34" i="25"/>
  <c r="L34" i="25"/>
  <c r="K34" i="25"/>
  <c r="I21" i="25"/>
  <c r="C21" i="25"/>
  <c r="I20" i="25"/>
  <c r="I19" i="25"/>
  <c r="C19" i="25"/>
  <c r="F18" i="25"/>
  <c r="I14" i="25"/>
  <c r="F14" i="25"/>
  <c r="I10" i="25"/>
  <c r="C10" i="25"/>
  <c r="N18" i="25" l="1"/>
  <c r="L18" i="25"/>
  <c r="L21" i="25"/>
  <c r="N21" i="25"/>
  <c r="N20" i="25"/>
  <c r="L20" i="25"/>
  <c r="N19" i="25"/>
  <c r="L19" i="25"/>
  <c r="N14" i="25"/>
  <c r="L14" i="25"/>
  <c r="D38" i="19"/>
  <c r="C36" i="19"/>
  <c r="H32" i="19"/>
  <c r="G32" i="19"/>
  <c r="D28" i="19"/>
  <c r="D29" i="19"/>
  <c r="C27" i="19"/>
  <c r="D25" i="19"/>
  <c r="D20" i="19"/>
  <c r="C19" i="19"/>
  <c r="C17" i="19"/>
  <c r="C21" i="21"/>
  <c r="E16" i="21"/>
  <c r="E9" i="21"/>
  <c r="D9" i="21"/>
  <c r="E8" i="21"/>
  <c r="D94" i="2"/>
  <c r="D87" i="2"/>
  <c r="D81" i="2"/>
  <c r="C79" i="2"/>
  <c r="C68" i="2"/>
  <c r="E63" i="2"/>
  <c r="D56" i="2"/>
  <c r="C56" i="2"/>
  <c r="C52" i="2"/>
  <c r="D43" i="2"/>
  <c r="D30" i="2"/>
  <c r="D29" i="2"/>
  <c r="D28" i="2"/>
  <c r="E13" i="2"/>
  <c r="E22" i="2"/>
  <c r="D21" i="2"/>
  <c r="D12" i="2"/>
  <c r="C22" i="2"/>
  <c r="C13" i="2"/>
  <c r="N22" i="25" l="1"/>
  <c r="L22" i="25"/>
  <c r="L25" i="25"/>
  <c r="N25" i="25"/>
  <c r="L24" i="25"/>
  <c r="N24" i="25"/>
  <c r="N23" i="25"/>
  <c r="L23" i="25"/>
  <c r="D14" i="2"/>
  <c r="F23" i="2"/>
  <c r="G33" i="19" l="1"/>
  <c r="G29" i="19"/>
  <c r="F18" i="21"/>
  <c r="F17" i="21"/>
  <c r="F15" i="21"/>
  <c r="F13" i="21"/>
  <c r="F12" i="21"/>
  <c r="F11" i="21"/>
  <c r="F10" i="21"/>
  <c r="H21" i="2"/>
  <c r="G21" i="2"/>
  <c r="D98" i="2"/>
  <c r="D97" i="2"/>
  <c r="D96" i="2"/>
  <c r="D95" i="2"/>
  <c r="D32" i="2"/>
  <c r="D31" i="2"/>
  <c r="D18" i="2"/>
  <c r="D20" i="2"/>
  <c r="D17" i="2"/>
  <c r="D15" i="2"/>
  <c r="G18" i="21"/>
  <c r="G17" i="21"/>
  <c r="G13" i="21"/>
  <c r="G12" i="21"/>
  <c r="G11" i="21"/>
  <c r="G10" i="21"/>
  <c r="G7" i="21"/>
  <c r="D19" i="19" l="1"/>
  <c r="C16" i="21" l="1"/>
  <c r="C9" i="21"/>
  <c r="D16" i="21"/>
  <c r="G9" i="21"/>
  <c r="F9" i="21" l="1"/>
  <c r="G16" i="21"/>
  <c r="F16" i="21"/>
  <c r="C8" i="21"/>
  <c r="D8" i="21"/>
  <c r="E6" i="21" l="1"/>
  <c r="D6" i="21"/>
  <c r="G6" i="21" l="1"/>
  <c r="D27" i="19"/>
  <c r="E27" i="19"/>
  <c r="F27" i="19"/>
  <c r="F7" i="23" l="1"/>
  <c r="F8" i="23"/>
  <c r="F6" i="23"/>
  <c r="F7" i="21"/>
  <c r="F6" i="21"/>
  <c r="G8" i="21" l="1"/>
  <c r="F8" i="21"/>
  <c r="G25" i="19" l="1"/>
  <c r="H25" i="19"/>
  <c r="D36" i="19" l="1"/>
  <c r="E36" i="19"/>
  <c r="F36" i="19"/>
  <c r="D8" i="20"/>
  <c r="E8" i="20"/>
  <c r="C8" i="20"/>
  <c r="T29" i="9"/>
  <c r="R29" i="9"/>
  <c r="P29" i="9"/>
  <c r="N26" i="9"/>
  <c r="N28" i="9"/>
  <c r="L29" i="9"/>
  <c r="J29" i="9"/>
  <c r="H29" i="9"/>
  <c r="F29" i="9"/>
  <c r="V13" i="9"/>
  <c r="N13" i="9"/>
  <c r="U13" i="9"/>
  <c r="M13" i="9"/>
  <c r="AD9" i="9"/>
  <c r="AD10" i="9"/>
  <c r="AD11" i="9"/>
  <c r="AD12" i="9"/>
  <c r="AC11" i="9"/>
  <c r="AC9" i="9"/>
  <c r="AC10" i="9"/>
  <c r="AC12" i="9"/>
  <c r="AA9" i="9"/>
  <c r="AA10" i="9"/>
  <c r="AA11" i="9"/>
  <c r="AA12" i="9"/>
  <c r="W9" i="9"/>
  <c r="W10" i="9"/>
  <c r="W11" i="9"/>
  <c r="W12" i="9"/>
  <c r="S9" i="9"/>
  <c r="S10" i="9"/>
  <c r="S11" i="9"/>
  <c r="S12" i="9"/>
  <c r="O9" i="9"/>
  <c r="O10" i="9"/>
  <c r="O11" i="9"/>
  <c r="O12" i="9"/>
  <c r="E56" i="2"/>
  <c r="F13" i="2"/>
  <c r="F52" i="2"/>
  <c r="F56" i="2"/>
  <c r="E89" i="2"/>
  <c r="E91" i="2"/>
  <c r="F88" i="2"/>
  <c r="F90" i="2"/>
  <c r="F89" i="2"/>
  <c r="F91" i="2"/>
  <c r="G8" i="3"/>
  <c r="H8" i="3"/>
  <c r="G9" i="3"/>
  <c r="H9" i="3"/>
  <c r="G10" i="3"/>
  <c r="H10" i="3"/>
  <c r="G11" i="3"/>
  <c r="H11" i="3"/>
  <c r="G12" i="3"/>
  <c r="H12" i="3"/>
  <c r="G13" i="3"/>
  <c r="H13" i="3"/>
  <c r="D7" i="3"/>
  <c r="E7" i="3"/>
  <c r="F7" i="3"/>
  <c r="H7" i="3" s="1"/>
  <c r="C7" i="3"/>
  <c r="D40" i="19"/>
  <c r="E40" i="19"/>
  <c r="F40" i="19"/>
  <c r="C40" i="19"/>
  <c r="E19" i="19"/>
  <c r="F19" i="19"/>
  <c r="H20" i="19"/>
  <c r="H29" i="19"/>
  <c r="H38" i="19"/>
  <c r="D91" i="2"/>
  <c r="C91" i="2"/>
  <c r="D90" i="2"/>
  <c r="E90" i="2"/>
  <c r="C90" i="2"/>
  <c r="D89" i="2"/>
  <c r="C89" i="2"/>
  <c r="D88" i="2"/>
  <c r="E88" i="2"/>
  <c r="C88" i="2"/>
  <c r="G57" i="2"/>
  <c r="G58" i="2"/>
  <c r="G54" i="2"/>
  <c r="G55" i="2"/>
  <c r="G53" i="2"/>
  <c r="H95" i="2"/>
  <c r="H96" i="2"/>
  <c r="H97" i="2"/>
  <c r="H98" i="2"/>
  <c r="E99" i="2"/>
  <c r="F99" i="2"/>
  <c r="H94" i="2"/>
  <c r="F44" i="2"/>
  <c r="E44" i="2"/>
  <c r="H15" i="2"/>
  <c r="H17" i="2"/>
  <c r="H18" i="2"/>
  <c r="H19" i="2"/>
  <c r="H20" i="2"/>
  <c r="H28" i="2"/>
  <c r="H29" i="2"/>
  <c r="H30" i="2"/>
  <c r="H31" i="2"/>
  <c r="H32" i="2"/>
  <c r="H43" i="2"/>
  <c r="H80" i="2"/>
  <c r="H12" i="2"/>
  <c r="D44" i="2"/>
  <c r="C44" i="2"/>
  <c r="D71" i="2"/>
  <c r="E71" i="2"/>
  <c r="F71" i="2"/>
  <c r="C71" i="2"/>
  <c r="D68" i="2"/>
  <c r="E68" i="2"/>
  <c r="F68" i="2"/>
  <c r="D52" i="2"/>
  <c r="E52" i="2"/>
  <c r="G84" i="2"/>
  <c r="D99" i="2"/>
  <c r="C99" i="2"/>
  <c r="G98" i="2"/>
  <c r="G97" i="2"/>
  <c r="G96" i="2"/>
  <c r="G95" i="2"/>
  <c r="G94" i="2"/>
  <c r="D13" i="2"/>
  <c r="D23" i="2"/>
  <c r="E23" i="2"/>
  <c r="C23" i="2"/>
  <c r="G24" i="19"/>
  <c r="G42" i="19"/>
  <c r="G38" i="19"/>
  <c r="G37" i="19"/>
  <c r="G35" i="19"/>
  <c r="G27" i="19" s="1"/>
  <c r="G26" i="19"/>
  <c r="G23" i="19"/>
  <c r="G22" i="19"/>
  <c r="G20" i="19"/>
  <c r="G80" i="2"/>
  <c r="G66" i="2"/>
  <c r="G64" i="2"/>
  <c r="G43" i="2"/>
  <c r="G32" i="2"/>
  <c r="G31" i="2"/>
  <c r="G30" i="2"/>
  <c r="G29" i="2"/>
  <c r="G28" i="2"/>
  <c r="G20" i="2"/>
  <c r="G19" i="2"/>
  <c r="G18" i="2"/>
  <c r="G17" i="2"/>
  <c r="G15" i="2"/>
  <c r="G12" i="2"/>
  <c r="C43" i="19" l="1"/>
  <c r="E83" i="2"/>
  <c r="F43" i="19"/>
  <c r="H99" i="2"/>
  <c r="G88" i="2"/>
  <c r="N29" i="9"/>
  <c r="H36" i="19"/>
  <c r="G56" i="2"/>
  <c r="H87" i="2"/>
  <c r="H27" i="19"/>
  <c r="D43" i="19"/>
  <c r="AE10" i="9"/>
  <c r="O13" i="9"/>
  <c r="AE11" i="9"/>
  <c r="AE12" i="9"/>
  <c r="G7" i="3"/>
  <c r="G19" i="19"/>
  <c r="H19" i="19"/>
  <c r="E43" i="19"/>
  <c r="G36" i="19"/>
  <c r="H23" i="2"/>
  <c r="G87" i="2"/>
  <c r="H13" i="2"/>
  <c r="E82" i="2"/>
  <c r="G71" i="2"/>
  <c r="D82" i="2"/>
  <c r="C82" i="2"/>
  <c r="G68" i="2"/>
  <c r="G89" i="2"/>
  <c r="F83" i="2"/>
  <c r="G99" i="2"/>
  <c r="F82" i="2"/>
  <c r="G91" i="2"/>
  <c r="G44" i="2"/>
  <c r="C63" i="2"/>
  <c r="C86" i="2" s="1"/>
  <c r="C92" i="2" s="1"/>
  <c r="G23" i="2"/>
  <c r="D83" i="2"/>
  <c r="G13" i="2"/>
  <c r="F22" i="2"/>
  <c r="W13" i="9"/>
  <c r="AC13" i="9"/>
  <c r="AE9" i="9"/>
  <c r="AD13" i="9"/>
  <c r="C83" i="2"/>
  <c r="D22" i="2"/>
  <c r="D63" i="2" s="1"/>
  <c r="G52" i="2"/>
  <c r="S13" i="9"/>
  <c r="AA13" i="9"/>
  <c r="H43" i="19" l="1"/>
  <c r="AE13" i="9"/>
  <c r="G43" i="19"/>
  <c r="G83" i="2"/>
  <c r="H82" i="2"/>
  <c r="C74" i="2"/>
  <c r="G82" i="2"/>
  <c r="H83" i="2"/>
  <c r="AC14" i="9"/>
  <c r="E86" i="2"/>
  <c r="E92" i="2" s="1"/>
  <c r="E74" i="2"/>
  <c r="E79" i="2" s="1"/>
  <c r="D74" i="2"/>
  <c r="D79" i="2" s="1"/>
  <c r="D17" i="19" s="1"/>
  <c r="D86" i="2"/>
  <c r="D92" i="2" s="1"/>
  <c r="AD14" i="9"/>
  <c r="F63" i="2"/>
  <c r="G22" i="2"/>
  <c r="H22" i="2"/>
  <c r="F86" i="2" l="1"/>
  <c r="G63" i="2"/>
  <c r="H63" i="2"/>
  <c r="F74" i="2"/>
  <c r="F92" i="2" l="1"/>
  <c r="G86" i="2"/>
  <c r="H86" i="2"/>
  <c r="G74" i="2"/>
  <c r="F79" i="2"/>
  <c r="H74" i="2"/>
  <c r="F17" i="19" l="1"/>
  <c r="H79" i="2"/>
  <c r="G79" i="2"/>
  <c r="H92" i="2"/>
  <c r="G92" i="2"/>
</calcChain>
</file>

<file path=xl/sharedStrings.xml><?xml version="1.0" encoding="utf-8"?>
<sst xmlns="http://schemas.openxmlformats.org/spreadsheetml/2006/main" count="529" uniqueCount="262">
  <si>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</si>
  <si>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</si>
  <si>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</si>
  <si>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</si>
  <si>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</si>
  <si>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</si>
  <si>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</si>
  <si>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 xml:space="preserve">Код рядка </t>
  </si>
  <si>
    <t>Усього доходів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</si>
  <si>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</si>
  <si>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</si>
  <si>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</si>
  <si>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</si>
  <si>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</si>
  <si>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Інші операційні витрати</t>
  </si>
  <si>
    <t>придбання (виготовлення) інших необоротних матеріальних активів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</si>
  <si>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</si>
  <si>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</si>
  <si>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</si>
  <si>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</si>
  <si>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</si>
  <si>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</si>
  <si>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</si>
  <si>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</si>
  <si>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</si>
  <si>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</si>
  <si>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</si>
  <si>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</si>
  <si>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</si>
  <si>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</si>
  <si>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</si>
  <si>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</si>
  <si>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</si>
  <si>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</si>
  <si>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</si>
  <si>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</si>
  <si>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</si>
  <si>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</si>
  <si>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</si>
  <si>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амортизація основних засобів і нематеріальних активів</t>
  </si>
  <si>
    <t>консультаційні та інформаційні послуги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</si>
  <si>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</si>
  <si>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</si>
  <si>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</si>
  <si>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</si>
  <si>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</si>
  <si>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</si>
  <si>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</si>
  <si>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</si>
  <si>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</si>
  <si>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</si>
  <si>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</si>
  <si>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Бюджетне фінансування</t>
  </si>
  <si>
    <t>Фінансовий результат до оподаткування</t>
  </si>
  <si>
    <t>І. Формування фінансових результатів</t>
  </si>
  <si>
    <t xml:space="preserve">         (ініціали, прізвище)    </t>
  </si>
  <si>
    <t>рентна плата за транспортування</t>
  </si>
  <si>
    <t>_____________________________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</si>
  <si>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</si>
  <si>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</si>
  <si>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</si>
  <si>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</si>
  <si>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</si>
  <si>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</si>
  <si>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</si>
  <si>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</si>
  <si>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</si>
  <si>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інші витрати (розшифрувати)</t>
  </si>
  <si>
    <t>інші витрати на збут (розшифрувати)</t>
  </si>
  <si>
    <t>Інші джерела (розшифрувати)</t>
  </si>
  <si>
    <t>(ініціали, прізвище)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</si>
  <si>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</si>
  <si>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</si>
  <si>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EBITDA</t>
  </si>
  <si>
    <t>Розподіл чистого прибутку</t>
  </si>
  <si>
    <t>IІ. Розрахунки з бюджетом</t>
  </si>
  <si>
    <t>Розрахунок показника EBITDA</t>
  </si>
  <si>
    <t>Собівартість реалізованої продукції (товарів, робіт, послуг)</t>
  </si>
  <si>
    <t>транспортні витрати</t>
  </si>
  <si>
    <t>витрати на зберігання та упаковку</t>
  </si>
  <si>
    <t>Перенесено з додаткового капіталу</t>
  </si>
  <si>
    <t>Чистий дохід від реалізації продукції (товарів, робіт, послуг)</t>
  </si>
  <si>
    <t>витрати на оренду службових автомобілів</t>
  </si>
  <si>
    <t>Загальна кошторисна вартість</t>
  </si>
  <si>
    <t xml:space="preserve">IV. Капітальні інвестиції </t>
  </si>
  <si>
    <t>курсові різниці</t>
  </si>
  <si>
    <t>4010</t>
  </si>
  <si>
    <t>Адміністративні витрати, у тому числі:</t>
  </si>
  <si>
    <t>Витрати на збут, у тому числі:</t>
  </si>
  <si>
    <t>Елементи операційних витрат</t>
  </si>
  <si>
    <t>ЗВІТ</t>
  </si>
  <si>
    <t>план</t>
  </si>
  <si>
    <t>факт</t>
  </si>
  <si>
    <t>Найменування об’єкта</t>
  </si>
  <si>
    <t>інші операційні витрати (розшифрувати)</t>
  </si>
  <si>
    <t>Неконтрольована частка</t>
  </si>
  <si>
    <t xml:space="preserve">план 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</si>
  <si>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</si>
  <si>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</si>
  <si>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</si>
  <si>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</si>
  <si>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Фінансовий результат від операційної діяльності, рядок 1100</t>
  </si>
  <si>
    <t>Найменування показника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</si>
  <si>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</si>
  <si>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</si>
  <si>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</si>
  <si>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</si>
  <si>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</si>
  <si>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</si>
  <si>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</si>
  <si>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                   (підпис)</t>
  </si>
  <si>
    <t xml:space="preserve">(ініціали, прізвище)    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</si>
  <si>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</si>
  <si>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</si>
  <si>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Рік початку        і закінчення будівництва</t>
  </si>
  <si>
    <t>(    )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</si>
  <si>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</si>
  <si>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</si>
  <si>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</si>
  <si>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</si>
  <si>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</si>
  <si>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операційні доходи, усього, у тому числі:</t>
  </si>
  <si>
    <t>інші операційні доходи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</si>
  <si>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</si>
  <si>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</si>
  <si>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</si>
  <si>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</si>
  <si>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>податок на прибуток підприємств</t>
  </si>
  <si>
    <t>Чистий фінансовий результат, у тому числі:</t>
  </si>
  <si>
    <t>нетипові операційні доходи (розшифрувати)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</si>
  <si>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</si>
  <si>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</si>
  <si>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</si>
  <si>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</si>
  <si>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</si>
  <si>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Факт наростаючим підсумком
з початку року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</si>
  <si>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</si>
  <si>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</si>
  <si>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Документ, яким затверджений титул будови,
із зазначенням органу, який його погодив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</si>
  <si>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</si>
  <si>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</si>
  <si>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інші податки та збори (розшифрувати)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</si>
  <si>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</si>
  <si>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</si>
  <si>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</si>
  <si>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</si>
  <si>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</si>
  <si>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</si>
  <si>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нетипові операційні витрати (розшифрувати)</t>
  </si>
  <si>
    <t>рентна плата за користування надрами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</si>
  <si>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</si>
  <si>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</si>
  <si>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</si>
  <si>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</si>
  <si>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</si>
  <si>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</si>
  <si>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тис. грн (без ПДВ)</t>
  </si>
  <si>
    <t>{Додаток 3 в редакції Наказу Міністерства економічного розвитку і торгівлі № 1394 від 03.11.2015}</t>
  </si>
  <si>
    <t xml:space="preserve">Факт наростаючим підсумком
з початку року </t>
  </si>
  <si>
    <t>Поповнення статуного капіталу підприємства</t>
  </si>
  <si>
    <t>Направлення коштів на:</t>
  </si>
  <si>
    <t>придбання та оновлення необоротних активів (розшифрувати)</t>
  </si>
  <si>
    <t>поповнення обігових коштів (розшифрувати)</t>
  </si>
  <si>
    <t xml:space="preserve">Усього виплат </t>
  </si>
  <si>
    <t>8. Капітальне будівництво (рядок 4010 таблиці 4)</t>
  </si>
  <si>
    <t>Таблиця 1</t>
  </si>
  <si>
    <t>Таблиця 2</t>
  </si>
  <si>
    <t>Таблиця 4</t>
  </si>
  <si>
    <t>Таблиця 7</t>
  </si>
  <si>
    <t xml:space="preserve">Нараховані до сплати податки, збори та інші обов'язкові платежі </t>
  </si>
  <si>
    <t>Нараховані до сплати податки та збори до Державного бюджету України (податкові платежі), усього, у тому числі:</t>
  </si>
  <si>
    <t>1048/1</t>
  </si>
  <si>
    <t xml:space="preserve"> (посада)</t>
  </si>
  <si>
    <t>виконання, 
%</t>
  </si>
  <si>
    <t>військовий збір</t>
  </si>
  <si>
    <t xml:space="preserve"> (ініціали, прізвище)    </t>
  </si>
  <si>
    <t xml:space="preserve"> (підпис)</t>
  </si>
  <si>
    <t>Нараховані до сплати податки та збори до місцевих бюджетів (податкові платежі), усього, у тому числі:</t>
  </si>
  <si>
    <t>тис.грн</t>
  </si>
  <si>
    <t>тис.грн (без ПДВ)</t>
  </si>
  <si>
    <t xml:space="preserve">Факт наростаючим підсумком </t>
  </si>
  <si>
    <t>Собівартість реалізованої продукції (товарів, робіт, послуг)
Інші витрати, всього, у тому числі:</t>
  </si>
  <si>
    <t>Інші адміністративні витрати, усього, у тому числі:</t>
  </si>
  <si>
    <t>відхилення (+,-),</t>
  </si>
  <si>
    <t>Нараховані до сплати інші податки, збори та платежі, усього, у тому числі:</t>
  </si>
  <si>
    <t>Розшифровка до Таблиці 1 "Формування фінансових результатів"</t>
  </si>
  <si>
    <t xml:space="preserve">Розшифровка до Таблиці 4 "Капітальні інвестиції" </t>
  </si>
  <si>
    <t>відхилення,
(%)</t>
  </si>
  <si>
    <t>Надходження коштів з  бюджету</t>
  </si>
  <si>
    <t>Матеріальні витрати</t>
  </si>
  <si>
    <t>комунальними підприємствами, що є власністю Вінницької міської територіальної громади до бюджету Вінницької міської ТГ</t>
  </si>
  <si>
    <t>відрахування частини чистого прибутку комунальними підприємствами, що є власністю Вінницької міської територіальної громади до бюджету Вінницької міської ТГ</t>
  </si>
  <si>
    <t>(тис.грн)</t>
  </si>
  <si>
    <t>інші  (штрафи, пені, неустойки) (розшифрувати)</t>
  </si>
  <si>
    <t>ПРО ВИКОНАННЯ ПОКАЗНИКІВ ФІНАНСОВОГО ПЛАНУ  КУП ВМР "Технобуд"</t>
  </si>
  <si>
    <t>технічний огляд автомобіля та страхові послуги</t>
  </si>
  <si>
    <t>матеріальні витрати всього, в т.ч.</t>
  </si>
  <si>
    <t>витрати на опалення</t>
  </si>
  <si>
    <t>витрати на електроенергію</t>
  </si>
  <si>
    <t>витрати на водопостачання та водовідведення</t>
  </si>
  <si>
    <t>інші витрати на матеріали</t>
  </si>
  <si>
    <t>витрати на періодичні видання</t>
  </si>
  <si>
    <t>витрати на розрахункове обслуговування по рахунку</t>
  </si>
  <si>
    <t>технічне обслуговування ліфтів</t>
  </si>
  <si>
    <t>інші адміністративні витрати, усього, у т.ч.:</t>
  </si>
  <si>
    <t>Інші доходи, усього, у тому числі</t>
  </si>
  <si>
    <t>амортизація безкоштовно отриманих основних засобів</t>
  </si>
  <si>
    <t>Директор КУП ВМР "ТЕХНОБУД"</t>
  </si>
  <si>
    <t>А.О. Міровський</t>
  </si>
  <si>
    <t>VII. Розподіл коштів, отриманих з  бюджету на поповнення статутного капіталу</t>
  </si>
  <si>
    <t>за I квартал 2023 року</t>
  </si>
  <si>
    <t>Звітний за 1 квартал 2022 року</t>
  </si>
  <si>
    <t>за 1 квартал 2021 року</t>
  </si>
  <si>
    <t>за 1 квартал 2022 року</t>
  </si>
  <si>
    <t>Факт
за 1 квартал 2022 року</t>
  </si>
  <si>
    <t>за 1 квартал 2022 рік</t>
  </si>
  <si>
    <t>( )</t>
  </si>
  <si>
    <t>План
на 1 квартал 2023 року</t>
  </si>
  <si>
    <t xml:space="preserve">Факт
за 1 квартал 2023 року </t>
  </si>
  <si>
    <t>за 1 квартал 2023року</t>
  </si>
  <si>
    <t>Звітний за 1 квартал 2023 року</t>
  </si>
  <si>
    <t>витрати на канцелярські товари</t>
  </si>
  <si>
    <t>Повернення в бюджет згідно актів перевірки</t>
  </si>
  <si>
    <t>за 1 квартал 2023 року</t>
  </si>
  <si>
    <t>-</t>
  </si>
  <si>
    <t>далекомір лазерний (2 шт)</t>
  </si>
  <si>
    <t>Таблиця 6</t>
  </si>
  <si>
    <t>Інформація</t>
  </si>
  <si>
    <t>КУП ВМР "Технобуд"</t>
  </si>
  <si>
    <t>(найменування підприємства)</t>
  </si>
  <si>
    <t xml:space="preserve">      1. Дані про підприємство, персонал та витрати на оплату праці</t>
  </si>
  <si>
    <t xml:space="preserve">      Загальна інформація про підприємство (резюме)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</si>
  <si>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</si>
  <si>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</si>
  <si>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r>
      <t xml:space="preserve">Середня кількість працівників </t>
    </r>
    <r>
      <rPr>
        <sz val="16"/>
        <color theme="1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6"/>
        <color theme="1"/>
        <rFont val="Times New Roman"/>
        <family val="1"/>
        <charset val="204"/>
      </rPr>
      <t>, у тому числі:</t>
    </r>
  </si>
  <si>
    <t>директор</t>
  </si>
  <si>
    <t>адміністративно-управлінський персонал</t>
  </si>
  <si>
    <t>працівники</t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</si>
  <si>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</si>
  <si>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</si>
  <si>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 
одного працівника (грн), усього,
у тому числі:</t>
  </si>
  <si>
    <t xml:space="preserve"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</si>
  <si>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 xml:space="preserve">      2. Інформація про бізнес підприємства (код рядка 1000 фінансового плану)</t>
  </si>
  <si>
    <t>Найменування видів діяльності</t>
  </si>
  <si>
    <t>Відхилення,  +/–</t>
  </si>
  <si>
    <t>Виконання, %</t>
  </si>
  <si>
    <t>чистий дохід  від реалізації продукції (товарів, робіт, послуг),     тис. грн</t>
  </si>
  <si>
    <t>кількість продукції/             наданих послуг, одиниця виміру</t>
  </si>
  <si>
    <t>ціна одиниці     (вартість  продукції/     наданих послуг), грн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</si>
  <si>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</si>
  <si>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</si>
  <si>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зміна ціни одиниці  (вартості продукції/     наданих послуг)</t>
  </si>
  <si>
    <t>Діяльність у сфері інжинірингу, геології та геодезії, надання послуг технічного консультування в цих сферах</t>
  </si>
  <si>
    <r>
      <t xml:space="preserve">до звіту про виконання показників фінансового плану за 1 квартал 2023 року
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 </t>
    </r>
  </si>
  <si>
    <t xml:space="preserve">Факт
за1 квартал 2022 року
</t>
  </si>
  <si>
    <t>План
1 кварталу 2023 року</t>
  </si>
  <si>
    <t>Факт
1 кварталу 2023 року</t>
  </si>
  <si>
    <t>План на 1 квартал 2023 року</t>
  </si>
  <si>
    <t>Факт за1 квартал 2023 року</t>
  </si>
  <si>
    <t>Звітний І квартал 2023 року</t>
  </si>
  <si>
    <t>7. Джерела капітальних інвестицій за 1 квартал 2023 року</t>
  </si>
  <si>
    <t>Далекомір лазерний (2 шт)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</si>
</sst>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₴_-;\-* #,##0.00_₴_-;_-* &quot;-&quot;??_₴_-;_-@_-"/>
    <numFmt numFmtId="164" formatCode="_-* #,##0.00\ _г_р_н_._-;\-* #,##0.00\ _г_р_н_._-;_-* &quot;-&quot;??\ _г_р_н_.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0.0"/>
    <numFmt numFmtId="169" formatCode="#,##0.0"/>
    <numFmt numFmtId="170" formatCode="###\ ##0.000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#,##0.0_ ;[Red]\-#,##0.0\ "/>
    <numFmt numFmtId="175" formatCode="0.0;\(0.0\);\ ;\-"/>
    <numFmt numFmtId="176" formatCode="_(* #,##0_);_(* \(#,##0\);_(* &quot;-&quot;??_);_(@_)"/>
    <numFmt numFmtId="177" formatCode="_(* #,##0.0_);_(* \(#,##0.0\);_(* &quot;-&quot;??_);_(@_)"/>
    <numFmt numFmtId="178" formatCode="_(* #,##0.0_);_(* \(#,##0.0\);_(* &quot;-&quot;_);_(@_)"/>
  </numFmts>
  <fonts count="9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Arial Cyr"/>
      <charset val="204"/>
    </font>
    <font>
      <sz val="14"/>
      <color theme="1"/>
      <name val="Arial Cyr"/>
      <charset val="204"/>
    </font>
    <font>
      <b/>
      <i/>
      <sz val="16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Arial Cyr"/>
      <charset val="204"/>
    </font>
    <font>
      <sz val="18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3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2" borderId="0" applyNumberFormat="0" applyBorder="0" applyAlignment="0" applyProtection="0"/>
    <xf numFmtId="0" fontId="10" fillId="12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164" fontId="8" fillId="0" borderId="0" applyFont="0" applyFill="0" applyBorder="0" applyAlignment="0" applyProtection="0"/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0" fontId="22" fillId="0" borderId="0" applyNumberFormat="0" applyFill="0" applyBorder="0" applyAlignment="0" applyProtection="0"/>
    <xf numFmtId="170" fontId="30" fillId="0" borderId="0" applyAlignment="0">
      <alignment wrapText="1"/>
    </xf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</xf>
    <xf numFmtId="49" fontId="8" fillId="0" borderId="0" applyNumberFormat="0" applyFont="0" applyAlignment="0">
      <alignment vertical="top" wrapText="1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32" fillId="22" borderId="7">
      <alignment horizontal="left" vertical="center"/>
      <protection locked="0"/>
    </xf>
    <xf numFmtId="49" fontId="32" fillId="22" borderId="7">
      <alignment horizontal="left" vertical="center"/>
    </xf>
    <xf numFmtId="4" fontId="32" fillId="22" borderId="7">
      <alignment horizontal="right" vertical="center"/>
      <protection locked="0"/>
    </xf>
    <xf numFmtId="4" fontId="32" fillId="22" borderId="7">
      <alignment horizontal="right" vertical="center"/>
    </xf>
    <xf numFmtId="4" fontId="33" fillId="22" borderId="7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</xf>
    <xf numFmtId="49" fontId="29" fillId="22" borderId="3">
      <alignment horizontal="left" vertical="center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</xf>
    <xf numFmtId="4" fontId="29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" fontId="40" fillId="0" borderId="3">
      <alignment horizontal="right" vertical="center"/>
      <protection locked="0"/>
    </xf>
    <xf numFmtId="4" fontId="40" fillId="0" borderId="3">
      <alignment horizontal="right" vertical="center"/>
    </xf>
    <xf numFmtId="4" fontId="41" fillId="0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9" fontId="40" fillId="0" borderId="3">
      <alignment horizontal="left" vertical="center"/>
      <protection locked="0"/>
    </xf>
    <xf numFmtId="49" fontId="41" fillId="0" borderId="3">
      <alignment horizontal="left" vertical="center"/>
      <protection locked="0"/>
    </xf>
    <xf numFmtId="4" fontId="40" fillId="0" borderId="3">
      <alignment horizontal="right" vertical="center"/>
      <protection locked="0"/>
    </xf>
    <xf numFmtId="0" fontId="23" fillId="0" borderId="8" applyNumberFormat="0" applyFill="0" applyAlignment="0" applyProtection="0"/>
    <xf numFmtId="0" fontId="20" fillId="23" borderId="0" applyNumberFormat="0" applyBorder="0" applyAlignment="0" applyProtection="0"/>
    <xf numFmtId="0" fontId="8" fillId="0" borderId="0"/>
    <xf numFmtId="0" fontId="8" fillId="0" borderId="0"/>
    <xf numFmtId="0" fontId="2" fillId="24" borderId="9" applyNumberFormat="0" applyFont="0" applyAlignment="0" applyProtection="0"/>
    <xf numFmtId="4" fontId="44" fillId="25" borderId="3">
      <alignment horizontal="right" vertical="center"/>
      <protection locked="0"/>
    </xf>
    <xf numFmtId="4" fontId="44" fillId="26" borderId="3">
      <alignment horizontal="right" vertical="center"/>
      <protection locked="0"/>
    </xf>
    <xf numFmtId="4" fontId="44" fillId="27" borderId="3">
      <alignment horizontal="right" vertical="center"/>
      <protection locked="0"/>
    </xf>
    <xf numFmtId="0" fontId="12" fillId="20" borderId="10" applyNumberFormat="0" applyAlignment="0" applyProtection="0"/>
    <xf numFmtId="49" fontId="29" fillId="0" borderId="3">
      <alignment horizontal="left" vertical="center" wrapText="1"/>
      <protection locked="0"/>
    </xf>
    <xf numFmtId="49" fontId="29" fillId="0" borderId="3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45" fillId="7" borderId="1" applyNumberFormat="0" applyAlignment="0" applyProtection="0"/>
    <xf numFmtId="0" fontId="11" fillId="7" borderId="1" applyNumberFormat="0" applyAlignment="0" applyProtection="0"/>
    <xf numFmtId="9" fontId="2" fillId="0" borderId="0" applyFont="0" applyFill="0" applyBorder="0" applyAlignment="0" applyProtection="0"/>
    <xf numFmtId="0" fontId="46" fillId="20" borderId="10" applyNumberFormat="0" applyAlignment="0" applyProtection="0"/>
    <xf numFmtId="0" fontId="12" fillId="20" borderId="10" applyNumberFormat="0" applyAlignment="0" applyProtection="0"/>
    <xf numFmtId="0" fontId="47" fillId="20" borderId="1" applyNumberFormat="0" applyAlignment="0" applyProtection="0"/>
    <xf numFmtId="0" fontId="13" fillId="20" borderId="1" applyNumberFormat="0" applyAlignment="0" applyProtection="0"/>
    <xf numFmtId="171" fontId="8" fillId="0" borderId="0" applyFont="0" applyFill="0" applyBorder="0" applyAlignment="0" applyProtection="0"/>
    <xf numFmtId="0" fontId="48" fillId="0" borderId="4" applyNumberFormat="0" applyFill="0" applyAlignment="0" applyProtection="0"/>
    <xf numFmtId="0" fontId="14" fillId="0" borderId="4" applyNumberFormat="0" applyFill="0" applyAlignment="0" applyProtection="0"/>
    <xf numFmtId="0" fontId="49" fillId="0" borderId="5" applyNumberFormat="0" applyFill="0" applyAlignment="0" applyProtection="0"/>
    <xf numFmtId="0" fontId="15" fillId="0" borderId="5" applyNumberFormat="0" applyFill="0" applyAlignment="0" applyProtection="0"/>
    <xf numFmtId="0" fontId="50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7" fillId="0" borderId="11" applyNumberFormat="0" applyFill="0" applyAlignment="0" applyProtection="0"/>
    <xf numFmtId="0" fontId="52" fillId="21" borderId="2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64" fillId="0" borderId="0"/>
    <xf numFmtId="0" fontId="8" fillId="0" borderId="0"/>
    <xf numFmtId="0" fontId="2" fillId="0" borderId="0"/>
    <xf numFmtId="0" fontId="8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54" fillId="3" borderId="0" applyNumberFormat="0" applyBorder="0" applyAlignment="0" applyProtection="0"/>
    <xf numFmtId="0" fontId="21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4" borderId="9" applyNumberFormat="0" applyFont="0" applyAlignment="0" applyProtection="0"/>
    <xf numFmtId="0" fontId="8" fillId="24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23" fillId="0" borderId="8" applyNumberFormat="0" applyFill="0" applyAlignment="0" applyProtection="0"/>
    <xf numFmtId="0" fontId="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1" fillId="4" borderId="0" applyNumberFormat="0" applyBorder="0" applyAlignment="0" applyProtection="0"/>
    <xf numFmtId="0" fontId="25" fillId="4" borderId="0" applyNumberFormat="0" applyBorder="0" applyAlignment="0" applyProtection="0"/>
    <xf numFmtId="175" fontId="62" fillId="22" borderId="12" applyFill="0" applyBorder="0">
      <alignment horizontal="center" vertical="center" wrapText="1"/>
      <protection locked="0"/>
    </xf>
    <xf numFmtId="170" fontId="63" fillId="0" borderId="0">
      <alignment wrapText="1"/>
    </xf>
    <xf numFmtId="170" fontId="30" fillId="0" borderId="0">
      <alignment wrapText="1"/>
    </xf>
  </cellStyleXfs>
  <cellXfs count="348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28" borderId="0" xfId="0" applyFont="1" applyFill="1" applyAlignment="1">
      <alignment horizontal="center" vertical="center"/>
    </xf>
    <xf numFmtId="0" fontId="5" fillId="28" borderId="0" xfId="0" quotePrefix="1" applyFont="1" applyFill="1" applyAlignment="1">
      <alignment horizontal="center" vertical="center"/>
    </xf>
    <xf numFmtId="0" fontId="5" fillId="28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66" fillId="0" borderId="0" xfId="0" applyFont="1" applyAlignment="1">
      <alignment horizontal="right" vertical="center"/>
    </xf>
    <xf numFmtId="0" fontId="69" fillId="0" borderId="3" xfId="0" applyFont="1" applyBorder="1" applyAlignment="1">
      <alignment horizontal="center" vertical="center" wrapText="1"/>
    </xf>
    <xf numFmtId="0" fontId="69" fillId="0" borderId="3" xfId="0" applyFont="1" applyBorder="1" applyAlignment="1">
      <alignment horizontal="center" vertical="center"/>
    </xf>
    <xf numFmtId="0" fontId="66" fillId="28" borderId="3" xfId="0" applyFont="1" applyFill="1" applyBorder="1" applyAlignment="1">
      <alignment horizontal="left" vertical="center" wrapText="1"/>
    </xf>
    <xf numFmtId="172" fontId="66" fillId="28" borderId="3" xfId="0" applyNumberFormat="1" applyFont="1" applyFill="1" applyBorder="1" applyAlignment="1">
      <alignment horizontal="center" vertical="center" wrapText="1"/>
    </xf>
    <xf numFmtId="0" fontId="69" fillId="28" borderId="3" xfId="0" applyFont="1" applyFill="1" applyBorder="1" applyAlignment="1">
      <alignment horizontal="left" vertical="center" wrapText="1"/>
    </xf>
    <xf numFmtId="172" fontId="69" fillId="28" borderId="3" xfId="0" applyNumberFormat="1" applyFont="1" applyFill="1" applyBorder="1" applyAlignment="1">
      <alignment horizontal="center" vertical="center" wrapText="1"/>
    </xf>
    <xf numFmtId="0" fontId="69" fillId="28" borderId="0" xfId="0" quotePrefix="1" applyFont="1" applyFill="1" applyAlignment="1">
      <alignment horizontal="center" vertical="center"/>
    </xf>
    <xf numFmtId="169" fontId="69" fillId="28" borderId="0" xfId="0" quotePrefix="1" applyNumberFormat="1" applyFont="1" applyFill="1" applyAlignment="1">
      <alignment vertical="center" wrapText="1"/>
    </xf>
    <xf numFmtId="0" fontId="69" fillId="28" borderId="0" xfId="0" applyFont="1" applyFill="1" applyAlignment="1">
      <alignment vertical="center"/>
    </xf>
    <xf numFmtId="0" fontId="69" fillId="28" borderId="3" xfId="0" applyFont="1" applyFill="1" applyBorder="1" applyAlignment="1">
      <alignment horizontal="center" vertical="center"/>
    </xf>
    <xf numFmtId="0" fontId="69" fillId="28" borderId="0" xfId="0" applyFont="1" applyFill="1" applyAlignment="1">
      <alignment horizontal="center" vertical="center"/>
    </xf>
    <xf numFmtId="0" fontId="66" fillId="28" borderId="3" xfId="0" quotePrefix="1" applyFont="1" applyFill="1" applyBorder="1" applyAlignment="1">
      <alignment horizontal="center" vertical="center"/>
    </xf>
    <xf numFmtId="0" fontId="5" fillId="22" borderId="3" xfId="0" applyFont="1" applyFill="1" applyBorder="1" applyAlignment="1">
      <alignment horizontal="center" vertical="center"/>
    </xf>
    <xf numFmtId="0" fontId="5" fillId="22" borderId="3" xfId="0" applyFont="1" applyFill="1" applyBorder="1" applyAlignment="1">
      <alignment horizontal="center" vertical="center" wrapText="1"/>
    </xf>
    <xf numFmtId="0" fontId="5" fillId="22" borderId="0" xfId="0" applyFont="1" applyFill="1" applyAlignment="1">
      <alignment horizontal="left" vertical="center" wrapText="1"/>
    </xf>
    <xf numFmtId="0" fontId="5" fillId="22" borderId="0" xfId="0" applyFont="1" applyFill="1" applyAlignment="1">
      <alignment horizontal="center" vertical="center"/>
    </xf>
    <xf numFmtId="169" fontId="5" fillId="22" borderId="0" xfId="0" applyNumberFormat="1" applyFont="1" applyFill="1" applyAlignment="1">
      <alignment horizontal="center" vertical="center" wrapText="1"/>
    </xf>
    <xf numFmtId="169" fontId="5" fillId="22" borderId="0" xfId="0" applyNumberFormat="1" applyFont="1" applyFill="1" applyAlignment="1">
      <alignment horizontal="right" vertical="center" wrapText="1"/>
    </xf>
    <xf numFmtId="169" fontId="5" fillId="0" borderId="0" xfId="0" applyNumberFormat="1" applyFont="1" applyAlignment="1">
      <alignment horizontal="center" vertical="center" wrapText="1"/>
    </xf>
    <xf numFmtId="169" fontId="5" fillId="0" borderId="0" xfId="0" applyNumberFormat="1" applyFont="1" applyAlignment="1">
      <alignment horizontal="right" vertical="center" wrapText="1"/>
    </xf>
    <xf numFmtId="169" fontId="5" fillId="28" borderId="0" xfId="0" applyNumberFormat="1" applyFont="1" applyFill="1" applyAlignment="1">
      <alignment vertical="center" wrapText="1"/>
    </xf>
    <xf numFmtId="0" fontId="5" fillId="22" borderId="14" xfId="0" applyFont="1" applyFill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>
      <alignment horizontal="center" vertical="center" wrapText="1" shrinkToFit="1"/>
    </xf>
    <xf numFmtId="168" fontId="70" fillId="28" borderId="3" xfId="206" applyNumberFormat="1" applyFont="1" applyFill="1" applyBorder="1" applyAlignment="1">
      <alignment horizontal="right" vertical="center" wrapText="1"/>
    </xf>
    <xf numFmtId="168" fontId="71" fillId="28" borderId="3" xfId="206" applyNumberFormat="1" applyFont="1" applyFill="1" applyBorder="1" applyAlignment="1">
      <alignment horizontal="right" vertical="center" wrapText="1"/>
    </xf>
    <xf numFmtId="0" fontId="73" fillId="28" borderId="3" xfId="0" applyFont="1" applyFill="1" applyBorder="1" applyAlignment="1">
      <alignment horizontal="center" vertical="center" wrapText="1"/>
    </xf>
    <xf numFmtId="178" fontId="72" fillId="28" borderId="3" xfId="0" applyNumberFormat="1" applyFont="1" applyFill="1" applyBorder="1" applyAlignment="1">
      <alignment horizontal="center" vertical="center" wrapText="1"/>
    </xf>
    <xf numFmtId="178" fontId="73" fillId="28" borderId="3" xfId="0" applyNumberFormat="1" applyFont="1" applyFill="1" applyBorder="1" applyAlignment="1">
      <alignment horizontal="center" vertical="center" wrapText="1"/>
    </xf>
    <xf numFmtId="0" fontId="72" fillId="28" borderId="3" xfId="0" applyFont="1" applyFill="1" applyBorder="1" applyAlignment="1">
      <alignment horizontal="center" vertical="center" wrapText="1"/>
    </xf>
    <xf numFmtId="0" fontId="73" fillId="28" borderId="3" xfId="0" quotePrefix="1" applyFont="1" applyFill="1" applyBorder="1" applyAlignment="1">
      <alignment horizontal="center" vertical="center"/>
    </xf>
    <xf numFmtId="0" fontId="74" fillId="22" borderId="3" xfId="0" applyFont="1" applyFill="1" applyBorder="1" applyAlignment="1">
      <alignment horizontal="left" vertical="center" wrapText="1"/>
    </xf>
    <xf numFmtId="0" fontId="74" fillId="22" borderId="3" xfId="0" applyFont="1" applyFill="1" applyBorder="1" applyAlignment="1">
      <alignment horizontal="center" vertical="center" wrapText="1"/>
    </xf>
    <xf numFmtId="177" fontId="74" fillId="28" borderId="3" xfId="0" applyNumberFormat="1" applyFont="1" applyFill="1" applyBorder="1" applyAlignment="1">
      <alignment horizontal="center" vertical="center" wrapText="1"/>
    </xf>
    <xf numFmtId="0" fontId="6" fillId="22" borderId="3" xfId="0" applyFont="1" applyFill="1" applyBorder="1" applyAlignment="1">
      <alignment horizontal="left" vertical="center"/>
    </xf>
    <xf numFmtId="0" fontId="6" fillId="22" borderId="3" xfId="0" applyFont="1" applyFill="1" applyBorder="1" applyAlignment="1">
      <alignment horizontal="center" vertical="center" wrapText="1"/>
    </xf>
    <xf numFmtId="177" fontId="6" fillId="28" borderId="3" xfId="0" applyNumberFormat="1" applyFont="1" applyFill="1" applyBorder="1" applyAlignment="1">
      <alignment horizontal="center" vertical="center" wrapText="1"/>
    </xf>
    <xf numFmtId="0" fontId="74" fillId="22" borderId="3" xfId="0" quotePrefix="1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72" fillId="0" borderId="0" xfId="0" applyFont="1" applyAlignment="1">
      <alignment horizontal="right" vertical="center"/>
    </xf>
    <xf numFmtId="0" fontId="76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73" fillId="0" borderId="3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3" xfId="0" applyFont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2" fillId="28" borderId="3" xfId="0" applyFont="1" applyFill="1" applyBorder="1" applyAlignment="1">
      <alignment horizontal="left" vertical="center" wrapText="1"/>
    </xf>
    <xf numFmtId="0" fontId="72" fillId="28" borderId="3" xfId="0" quotePrefix="1" applyFont="1" applyFill="1" applyBorder="1" applyAlignment="1">
      <alignment horizontal="center" vertical="center"/>
    </xf>
    <xf numFmtId="49" fontId="72" fillId="28" borderId="3" xfId="0" quotePrefix="1" applyNumberFormat="1" applyFont="1" applyFill="1" applyBorder="1" applyAlignment="1">
      <alignment horizontal="left" vertical="center" wrapText="1"/>
    </xf>
    <xf numFmtId="0" fontId="73" fillId="28" borderId="3" xfId="0" applyFont="1" applyFill="1" applyBorder="1" applyAlignment="1">
      <alignment horizontal="left" vertical="center" wrapText="1"/>
    </xf>
    <xf numFmtId="49" fontId="73" fillId="28" borderId="3" xfId="0" quotePrefix="1" applyNumberFormat="1" applyFont="1" applyFill="1" applyBorder="1" applyAlignment="1">
      <alignment horizontal="left" vertical="center" wrapText="1"/>
    </xf>
    <xf numFmtId="49" fontId="73" fillId="28" borderId="3" xfId="0" applyNumberFormat="1" applyFont="1" applyFill="1" applyBorder="1" applyAlignment="1">
      <alignment horizontal="left" vertical="center" wrapText="1"/>
    </xf>
    <xf numFmtId="0" fontId="72" fillId="28" borderId="3" xfId="0" applyFont="1" applyFill="1" applyBorder="1" applyAlignment="1">
      <alignment vertical="center" wrapText="1"/>
    </xf>
    <xf numFmtId="178" fontId="72" fillId="28" borderId="3" xfId="0" applyNumberFormat="1" applyFont="1" applyFill="1" applyBorder="1" applyAlignment="1">
      <alignment horizontal="right" vertical="center" wrapText="1"/>
    </xf>
    <xf numFmtId="0" fontId="72" fillId="28" borderId="0" xfId="0" applyFont="1" applyFill="1" applyAlignment="1">
      <alignment horizontal="left" vertical="center" wrapText="1"/>
    </xf>
    <xf numFmtId="0" fontId="72" fillId="28" borderId="0" xfId="0" quotePrefix="1" applyFont="1" applyFill="1" applyAlignment="1">
      <alignment horizontal="center"/>
    </xf>
    <xf numFmtId="0" fontId="73" fillId="28" borderId="0" xfId="0" quotePrefix="1" applyFont="1" applyFill="1" applyAlignment="1">
      <alignment horizontal="center" vertical="center"/>
    </xf>
    <xf numFmtId="169" fontId="73" fillId="28" borderId="0" xfId="0" quotePrefix="1" applyNumberFormat="1" applyFont="1" applyFill="1" applyAlignment="1">
      <alignment vertical="center" wrapText="1"/>
    </xf>
    <xf numFmtId="0" fontId="73" fillId="28" borderId="0" xfId="0" applyFont="1" applyFill="1" applyAlignment="1">
      <alignment vertical="center"/>
    </xf>
    <xf numFmtId="0" fontId="65" fillId="28" borderId="0" xfId="0" applyFont="1" applyFill="1" applyAlignment="1">
      <alignment horizontal="center" vertical="center"/>
    </xf>
    <xf numFmtId="0" fontId="65" fillId="28" borderId="0" xfId="0" applyFont="1" applyFill="1" applyAlignment="1">
      <alignment vertical="center"/>
    </xf>
    <xf numFmtId="0" fontId="65" fillId="28" borderId="0" xfId="0" applyFont="1" applyFill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0" fontId="65" fillId="0" borderId="0" xfId="0" applyFont="1" applyAlignment="1">
      <alignment vertical="center" wrapText="1"/>
    </xf>
    <xf numFmtId="177" fontId="72" fillId="28" borderId="3" xfId="0" applyNumberFormat="1" applyFont="1" applyFill="1" applyBorder="1" applyAlignment="1">
      <alignment vertical="center" wrapText="1"/>
    </xf>
    <xf numFmtId="177" fontId="72" fillId="28" borderId="3" xfId="0" applyNumberFormat="1" applyFont="1" applyFill="1" applyBorder="1" applyAlignment="1">
      <alignment horizontal="center" vertical="center" wrapText="1"/>
    </xf>
    <xf numFmtId="177" fontId="72" fillId="28" borderId="3" xfId="206" applyNumberFormat="1" applyFont="1" applyFill="1" applyBorder="1" applyAlignment="1">
      <alignment horizontal="right" vertical="center" wrapText="1"/>
    </xf>
    <xf numFmtId="177" fontId="73" fillId="28" borderId="3" xfId="0" applyNumberFormat="1" applyFont="1" applyFill="1" applyBorder="1" applyAlignment="1">
      <alignment horizontal="center" vertical="center" wrapText="1"/>
    </xf>
    <xf numFmtId="177" fontId="73" fillId="28" borderId="3" xfId="206" applyNumberFormat="1" applyFont="1" applyFill="1" applyBorder="1" applyAlignment="1">
      <alignment horizontal="right" vertical="center" wrapText="1"/>
    </xf>
    <xf numFmtId="177" fontId="72" fillId="28" borderId="3" xfId="0" applyNumberFormat="1" applyFont="1" applyFill="1" applyBorder="1" applyAlignment="1">
      <alignment horizontal="right" vertical="center" wrapText="1"/>
    </xf>
    <xf numFmtId="0" fontId="65" fillId="0" borderId="0" xfId="245" applyFont="1" applyAlignment="1">
      <alignment vertical="center"/>
    </xf>
    <xf numFmtId="0" fontId="65" fillId="0" borderId="0" xfId="245" applyFont="1" applyAlignment="1">
      <alignment horizontal="center" vertical="center"/>
    </xf>
    <xf numFmtId="0" fontId="76" fillId="0" borderId="0" xfId="245" applyFont="1" applyAlignment="1">
      <alignment horizontal="right" vertical="center"/>
    </xf>
    <xf numFmtId="0" fontId="65" fillId="0" borderId="3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3" xfId="245" applyFont="1" applyBorder="1" applyAlignment="1">
      <alignment horizontal="center" vertical="center"/>
    </xf>
    <xf numFmtId="0" fontId="65" fillId="0" borderId="3" xfId="245" applyFont="1" applyBorder="1" applyAlignment="1">
      <alignment horizontal="center" vertical="center" wrapText="1"/>
    </xf>
    <xf numFmtId="0" fontId="76" fillId="28" borderId="3" xfId="245" applyFont="1" applyFill="1" applyBorder="1" applyAlignment="1">
      <alignment horizontal="left" vertical="center" wrapText="1"/>
    </xf>
    <xf numFmtId="0" fontId="76" fillId="28" borderId="3" xfId="0" applyFont="1" applyFill="1" applyBorder="1" applyAlignment="1">
      <alignment horizontal="center" vertical="center"/>
    </xf>
    <xf numFmtId="172" fontId="76" fillId="28" borderId="3" xfId="0" applyNumberFormat="1" applyFont="1" applyFill="1" applyBorder="1" applyAlignment="1">
      <alignment horizontal="center" vertical="center" wrapText="1"/>
    </xf>
    <xf numFmtId="168" fontId="76" fillId="28" borderId="3" xfId="206" applyNumberFormat="1" applyFont="1" applyFill="1" applyBorder="1" applyAlignment="1">
      <alignment horizontal="right" vertical="center" wrapText="1"/>
    </xf>
    <xf numFmtId="0" fontId="65" fillId="28" borderId="3" xfId="245" applyFont="1" applyFill="1" applyBorder="1" applyAlignment="1">
      <alignment horizontal="left" vertical="center" wrapText="1"/>
    </xf>
    <xf numFmtId="0" fontId="65" fillId="28" borderId="3" xfId="0" applyFont="1" applyFill="1" applyBorder="1" applyAlignment="1">
      <alignment horizontal="center" vertical="center"/>
    </xf>
    <xf numFmtId="172" fontId="65" fillId="28" borderId="3" xfId="0" applyNumberFormat="1" applyFont="1" applyFill="1" applyBorder="1" applyAlignment="1">
      <alignment horizontal="center" vertical="center" wrapText="1"/>
    </xf>
    <xf numFmtId="168" fontId="65" fillId="28" borderId="3" xfId="206" applyNumberFormat="1" applyFont="1" applyFill="1" applyBorder="1" applyAlignment="1">
      <alignment horizontal="right" vertical="center" wrapText="1"/>
    </xf>
    <xf numFmtId="0" fontId="65" fillId="28" borderId="3" xfId="0" applyFont="1" applyFill="1" applyBorder="1" applyAlignment="1">
      <alignment horizontal="left" vertical="center" wrapText="1"/>
    </xf>
    <xf numFmtId="0" fontId="76" fillId="28" borderId="3" xfId="245" applyFont="1" applyFill="1" applyBorder="1" applyAlignment="1">
      <alignment horizontal="center" vertical="center"/>
    </xf>
    <xf numFmtId="0" fontId="65" fillId="28" borderId="3" xfId="245" applyFont="1" applyFill="1" applyBorder="1" applyAlignment="1">
      <alignment horizontal="center" vertical="center"/>
    </xf>
    <xf numFmtId="0" fontId="65" fillId="28" borderId="0" xfId="245" applyFont="1" applyFill="1" applyAlignment="1">
      <alignment horizontal="left" vertical="center" wrapText="1"/>
    </xf>
    <xf numFmtId="0" fontId="65" fillId="28" borderId="0" xfId="245" applyFont="1" applyFill="1" applyAlignment="1">
      <alignment horizontal="center" vertical="center"/>
    </xf>
    <xf numFmtId="0" fontId="76" fillId="0" borderId="0" xfId="245" applyFont="1" applyAlignment="1">
      <alignment vertical="center"/>
    </xf>
    <xf numFmtId="0" fontId="78" fillId="28" borderId="0" xfId="0" applyFont="1" applyFill="1" applyAlignment="1">
      <alignment horizontal="center" vertical="center" wrapText="1"/>
    </xf>
    <xf numFmtId="0" fontId="65" fillId="28" borderId="0" xfId="0" quotePrefix="1" applyFont="1" applyFill="1" applyAlignment="1">
      <alignment horizontal="center" vertical="center"/>
    </xf>
    <xf numFmtId="169" fontId="65" fillId="28" borderId="0" xfId="0" quotePrefix="1" applyNumberFormat="1" applyFont="1" applyFill="1" applyAlignment="1">
      <alignment vertical="center" wrapText="1"/>
    </xf>
    <xf numFmtId="0" fontId="65" fillId="28" borderId="0" xfId="245" applyFont="1" applyFill="1" applyAlignment="1">
      <alignment vertical="center" wrapText="1"/>
    </xf>
    <xf numFmtId="0" fontId="65" fillId="0" borderId="0" xfId="245" applyFont="1" applyAlignment="1">
      <alignment vertical="center" wrapText="1"/>
    </xf>
    <xf numFmtId="0" fontId="65" fillId="22" borderId="14" xfId="0" applyFont="1" applyFill="1" applyBorder="1" applyAlignment="1">
      <alignment horizontal="center" vertical="center"/>
    </xf>
    <xf numFmtId="0" fontId="65" fillId="22" borderId="14" xfId="0" applyFont="1" applyFill="1" applyBorder="1" applyAlignment="1">
      <alignment horizontal="center" vertical="center" wrapText="1"/>
    </xf>
    <xf numFmtId="0" fontId="65" fillId="22" borderId="14" xfId="0" applyFont="1" applyFill="1" applyBorder="1" applyAlignment="1">
      <alignment horizontal="center" vertical="center" wrapText="1" shrinkToFit="1"/>
    </xf>
    <xf numFmtId="0" fontId="65" fillId="22" borderId="3" xfId="0" applyFont="1" applyFill="1" applyBorder="1" applyAlignment="1">
      <alignment horizontal="center" vertical="center"/>
    </xf>
    <xf numFmtId="0" fontId="65" fillId="22" borderId="3" xfId="0" applyFont="1" applyFill="1" applyBorder="1" applyAlignment="1">
      <alignment horizontal="center" vertical="center" wrapText="1"/>
    </xf>
    <xf numFmtId="0" fontId="76" fillId="22" borderId="3" xfId="0" applyFont="1" applyFill="1" applyBorder="1" applyAlignment="1">
      <alignment horizontal="left" vertical="center" wrapText="1"/>
    </xf>
    <xf numFmtId="0" fontId="76" fillId="22" borderId="3" xfId="0" applyFont="1" applyFill="1" applyBorder="1" applyAlignment="1">
      <alignment horizontal="center" vertical="center" wrapText="1"/>
    </xf>
    <xf numFmtId="178" fontId="76" fillId="28" borderId="3" xfId="0" applyNumberFormat="1" applyFont="1" applyFill="1" applyBorder="1" applyAlignment="1">
      <alignment horizontal="center" vertical="center" wrapText="1"/>
    </xf>
    <xf numFmtId="178" fontId="65" fillId="28" borderId="3" xfId="0" applyNumberFormat="1" applyFont="1" applyFill="1" applyBorder="1" applyAlignment="1">
      <alignment horizontal="center" vertical="center" wrapText="1"/>
    </xf>
    <xf numFmtId="0" fontId="65" fillId="0" borderId="3" xfId="0" applyFont="1" applyBorder="1" applyAlignment="1">
      <alignment horizontal="left" vertical="center"/>
    </xf>
    <xf numFmtId="0" fontId="65" fillId="22" borderId="3" xfId="0" quotePrefix="1" applyFont="1" applyFill="1" applyBorder="1" applyAlignment="1">
      <alignment horizontal="center" vertical="center"/>
    </xf>
    <xf numFmtId="0" fontId="65" fillId="22" borderId="0" xfId="0" applyFont="1" applyFill="1" applyAlignment="1">
      <alignment horizontal="left" vertical="center" wrapText="1"/>
    </xf>
    <xf numFmtId="0" fontId="65" fillId="22" borderId="0" xfId="0" applyFont="1" applyFill="1" applyAlignment="1">
      <alignment horizontal="center" vertical="center"/>
    </xf>
    <xf numFmtId="169" fontId="65" fillId="22" borderId="0" xfId="0" applyNumberFormat="1" applyFont="1" applyFill="1" applyAlignment="1">
      <alignment horizontal="center" vertical="center" wrapText="1"/>
    </xf>
    <xf numFmtId="169" fontId="65" fillId="22" borderId="0" xfId="0" applyNumberFormat="1" applyFont="1" applyFill="1" applyAlignment="1">
      <alignment horizontal="right" vertical="center" wrapText="1"/>
    </xf>
    <xf numFmtId="169" fontId="65" fillId="28" borderId="0" xfId="0" applyNumberFormat="1" applyFont="1" applyFill="1" applyAlignment="1">
      <alignment vertical="center" wrapText="1"/>
    </xf>
    <xf numFmtId="169" fontId="65" fillId="0" borderId="0" xfId="0" applyNumberFormat="1" applyFont="1" applyAlignment="1">
      <alignment horizontal="center" vertical="center" wrapText="1"/>
    </xf>
    <xf numFmtId="169" fontId="65" fillId="0" borderId="0" xfId="0" applyNumberFormat="1" applyFont="1" applyAlignment="1">
      <alignment horizontal="right" vertical="center" wrapText="1"/>
    </xf>
    <xf numFmtId="0" fontId="73" fillId="28" borderId="0" xfId="0" applyFont="1" applyFill="1" applyAlignment="1">
      <alignment horizontal="left" vertical="center" wrapText="1" shrinkToFit="1"/>
    </xf>
    <xf numFmtId="0" fontId="73" fillId="28" borderId="0" xfId="0" applyFont="1" applyFill="1" applyAlignment="1">
      <alignment horizontal="center" vertical="center"/>
    </xf>
    <xf numFmtId="0" fontId="73" fillId="28" borderId="0" xfId="0" applyFont="1" applyFill="1" applyAlignment="1">
      <alignment horizontal="right" vertical="center"/>
    </xf>
    <xf numFmtId="0" fontId="72" fillId="28" borderId="0" xfId="0" applyFont="1" applyFill="1" applyAlignment="1">
      <alignment horizontal="left" vertical="center"/>
    </xf>
    <xf numFmtId="0" fontId="76" fillId="28" borderId="0" xfId="0" applyFont="1" applyFill="1" applyAlignment="1">
      <alignment horizontal="left" vertical="center"/>
    </xf>
    <xf numFmtId="0" fontId="73" fillId="28" borderId="13" xfId="0" applyFont="1" applyFill="1" applyBorder="1" applyAlignment="1">
      <alignment vertical="center"/>
    </xf>
    <xf numFmtId="0" fontId="73" fillId="28" borderId="13" xfId="0" applyFont="1" applyFill="1" applyBorder="1" applyAlignment="1">
      <alignment horizontal="center" vertical="center"/>
    </xf>
    <xf numFmtId="3" fontId="73" fillId="28" borderId="3" xfId="0" applyNumberFormat="1" applyFont="1" applyFill="1" applyBorder="1" applyAlignment="1">
      <alignment horizontal="center" vertical="center" wrapText="1" shrinkToFit="1"/>
    </xf>
    <xf numFmtId="3" fontId="73" fillId="28" borderId="3" xfId="0" applyNumberFormat="1" applyFont="1" applyFill="1" applyBorder="1" applyAlignment="1">
      <alignment horizontal="center" vertical="center" wrapText="1"/>
    </xf>
    <xf numFmtId="0" fontId="73" fillId="28" borderId="3" xfId="0" applyFont="1" applyFill="1" applyBorder="1" applyAlignment="1">
      <alignment horizontal="center" vertical="center" wrapText="1" shrinkToFit="1"/>
    </xf>
    <xf numFmtId="178" fontId="73" fillId="28" borderId="3" xfId="0" applyNumberFormat="1" applyFont="1" applyFill="1" applyBorder="1" applyAlignment="1">
      <alignment horizontal="right" vertical="center" wrapText="1"/>
    </xf>
    <xf numFmtId="178" fontId="73" fillId="28" borderId="0" xfId="0" applyNumberFormat="1" applyFont="1" applyFill="1" applyAlignment="1">
      <alignment horizontal="center" vertical="center" wrapText="1"/>
    </xf>
    <xf numFmtId="0" fontId="72" fillId="28" borderId="0" xfId="0" applyFont="1" applyFill="1" applyAlignment="1">
      <alignment horizontal="right" vertical="center"/>
    </xf>
    <xf numFmtId="168" fontId="72" fillId="28" borderId="0" xfId="0" applyNumberFormat="1" applyFont="1" applyFill="1" applyAlignment="1">
      <alignment horizontal="right" vertical="center"/>
    </xf>
    <xf numFmtId="0" fontId="80" fillId="28" borderId="0" xfId="0" applyFont="1" applyFill="1" applyAlignment="1">
      <alignment vertical="center"/>
    </xf>
    <xf numFmtId="0" fontId="81" fillId="28" borderId="0" xfId="0" applyFont="1" applyFill="1" applyAlignment="1">
      <alignment vertical="center"/>
    </xf>
    <xf numFmtId="0" fontId="81" fillId="28" borderId="0" xfId="0" applyFont="1" applyFill="1"/>
    <xf numFmtId="0" fontId="81" fillId="28" borderId="0" xfId="0" applyFont="1" applyFill="1" applyAlignment="1">
      <alignment horizontal="center" vertical="center"/>
    </xf>
    <xf numFmtId="0" fontId="73" fillId="28" borderId="3" xfId="0" applyFont="1" applyFill="1" applyBorder="1" applyAlignment="1">
      <alignment horizontal="center" vertical="center"/>
    </xf>
    <xf numFmtId="0" fontId="73" fillId="28" borderId="3" xfId="0" applyFont="1" applyFill="1" applyBorder="1"/>
    <xf numFmtId="0" fontId="65" fillId="28" borderId="0" xfId="0" applyFont="1" applyFill="1" applyAlignment="1">
      <alignment vertical="center" wrapText="1" shrinkToFit="1"/>
    </xf>
    <xf numFmtId="0" fontId="76" fillId="28" borderId="0" xfId="0" applyFont="1" applyFill="1" applyAlignment="1">
      <alignment horizontal="right" vertical="center"/>
    </xf>
    <xf numFmtId="0" fontId="84" fillId="28" borderId="0" xfId="0" applyFont="1" applyFill="1" applyAlignment="1">
      <alignment vertical="center"/>
    </xf>
    <xf numFmtId="0" fontId="84" fillId="0" borderId="0" xfId="0" applyFont="1" applyAlignment="1">
      <alignment vertical="center"/>
    </xf>
    <xf numFmtId="0" fontId="73" fillId="28" borderId="15" xfId="0" applyFont="1" applyFill="1" applyBorder="1" applyAlignment="1">
      <alignment horizontal="center"/>
    </xf>
    <xf numFmtId="0" fontId="73" fillId="28" borderId="16" xfId="0" applyFont="1" applyFill="1" applyBorder="1" applyAlignment="1">
      <alignment horizontal="center"/>
    </xf>
    <xf numFmtId="176" fontId="73" fillId="28" borderId="15" xfId="0" applyNumberFormat="1" applyFont="1" applyFill="1" applyBorder="1" applyAlignment="1">
      <alignment horizontal="center" vertical="center" wrapText="1"/>
    </xf>
    <xf numFmtId="176" fontId="73" fillId="28" borderId="16" xfId="0" applyNumberFormat="1" applyFont="1" applyFill="1" applyBorder="1" applyAlignment="1">
      <alignment horizontal="center" vertical="center" wrapText="1"/>
    </xf>
    <xf numFmtId="0" fontId="72" fillId="28" borderId="0" xfId="0" applyFont="1" applyFill="1" applyAlignment="1">
      <alignment horizontal="left"/>
    </xf>
    <xf numFmtId="176" fontId="72" fillId="28" borderId="0" xfId="0" applyNumberFormat="1" applyFont="1" applyFill="1" applyAlignment="1">
      <alignment horizontal="center" vertical="center" wrapText="1"/>
    </xf>
    <xf numFmtId="3" fontId="72" fillId="28" borderId="0" xfId="0" applyNumberFormat="1" applyFont="1" applyFill="1" applyAlignment="1">
      <alignment horizontal="left" vertical="center" wrapText="1"/>
    </xf>
    <xf numFmtId="3" fontId="72" fillId="28" borderId="0" xfId="0" applyNumberFormat="1" applyFont="1" applyFill="1" applyAlignment="1">
      <alignment horizontal="center" vertical="center" wrapText="1"/>
    </xf>
    <xf numFmtId="0" fontId="83" fillId="0" borderId="0" xfId="0" applyFont="1"/>
    <xf numFmtId="0" fontId="65" fillId="0" borderId="3" xfId="0" applyFont="1" applyBorder="1" applyAlignment="1">
      <alignment horizontal="center" vertical="center"/>
    </xf>
    <xf numFmtId="0" fontId="76" fillId="28" borderId="3" xfId="0" applyFont="1" applyFill="1" applyBorder="1" applyAlignment="1">
      <alignment horizontal="left" vertical="center" wrapText="1"/>
    </xf>
    <xf numFmtId="0" fontId="65" fillId="28" borderId="3" xfId="0" quotePrefix="1" applyFont="1" applyFill="1" applyBorder="1" applyAlignment="1">
      <alignment horizontal="center" vertical="center"/>
    </xf>
    <xf numFmtId="178" fontId="76" fillId="28" borderId="3" xfId="206" applyNumberFormat="1" applyFont="1" applyFill="1" applyBorder="1" applyAlignment="1">
      <alignment horizontal="right" vertical="center" wrapText="1"/>
    </xf>
    <xf numFmtId="178" fontId="65" fillId="28" borderId="3" xfId="206" applyNumberFormat="1" applyFont="1" applyFill="1" applyBorder="1" applyAlignment="1">
      <alignment horizontal="right" vertical="center" wrapText="1"/>
    </xf>
    <xf numFmtId="0" fontId="86" fillId="28" borderId="0" xfId="0" applyFont="1" applyFill="1" applyAlignment="1">
      <alignment horizontal="left" vertical="center" wrapText="1"/>
    </xf>
    <xf numFmtId="0" fontId="86" fillId="28" borderId="0" xfId="0" applyFont="1" applyFill="1" applyAlignment="1">
      <alignment horizontal="center" vertical="center"/>
    </xf>
    <xf numFmtId="172" fontId="86" fillId="28" borderId="0" xfId="0" applyNumberFormat="1" applyFont="1" applyFill="1" applyAlignment="1">
      <alignment horizontal="center" vertical="center" wrapText="1"/>
    </xf>
    <xf numFmtId="168" fontId="86" fillId="28" borderId="0" xfId="206" applyNumberFormat="1" applyFont="1" applyFill="1" applyBorder="1" applyAlignment="1">
      <alignment horizontal="right" vertical="center" wrapText="1"/>
    </xf>
    <xf numFmtId="0" fontId="86" fillId="28" borderId="0" xfId="0" quotePrefix="1" applyFont="1" applyFill="1" applyAlignment="1">
      <alignment horizontal="center" vertical="center"/>
    </xf>
    <xf numFmtId="169" fontId="86" fillId="28" borderId="0" xfId="0" quotePrefix="1" applyNumberFormat="1" applyFont="1" applyFill="1" applyAlignment="1">
      <alignment vertical="center" wrapText="1"/>
    </xf>
    <xf numFmtId="0" fontId="83" fillId="28" borderId="0" xfId="0" applyFont="1" applyFill="1"/>
    <xf numFmtId="178" fontId="84" fillId="28" borderId="3" xfId="0" applyNumberFormat="1" applyFont="1" applyFill="1" applyBorder="1" applyAlignment="1">
      <alignment horizontal="center" vertical="center" wrapText="1"/>
    </xf>
    <xf numFmtId="0" fontId="84" fillId="0" borderId="3" xfId="0" applyFont="1" applyBorder="1" applyAlignment="1">
      <alignment horizontal="left" vertical="center" wrapText="1"/>
    </xf>
    <xf numFmtId="0" fontId="84" fillId="22" borderId="3" xfId="0" quotePrefix="1" applyFont="1" applyFill="1" applyBorder="1" applyAlignment="1">
      <alignment horizontal="center" vertical="center"/>
    </xf>
    <xf numFmtId="4" fontId="65" fillId="0" borderId="0" xfId="0" applyNumberFormat="1" applyFont="1" applyAlignment="1">
      <alignment horizontal="center" vertical="center"/>
    </xf>
    <xf numFmtId="0" fontId="73" fillId="28" borderId="13" xfId="0" applyFont="1" applyFill="1" applyBorder="1" applyAlignment="1">
      <alignment horizontal="center" vertical="center" wrapText="1"/>
    </xf>
    <xf numFmtId="0" fontId="4" fillId="22" borderId="3" xfId="0" quotePrefix="1" applyFont="1" applyFill="1" applyBorder="1" applyAlignment="1">
      <alignment horizontal="center" vertical="center"/>
    </xf>
    <xf numFmtId="2" fontId="87" fillId="22" borderId="3" xfId="0" applyNumberFormat="1" applyFont="1" applyFill="1" applyBorder="1" applyAlignment="1">
      <alignment horizontal="left" vertical="center" wrapText="1"/>
    </xf>
    <xf numFmtId="2" fontId="5" fillId="22" borderId="3" xfId="0" applyNumberFormat="1" applyFont="1" applyFill="1" applyBorder="1" applyAlignment="1">
      <alignment horizontal="left" vertical="center" wrapText="1"/>
    </xf>
    <xf numFmtId="2" fontId="5" fillId="0" borderId="3" xfId="0" applyNumberFormat="1" applyFont="1" applyBorder="1" applyAlignment="1">
      <alignment horizontal="left" vertical="center" wrapText="1"/>
    </xf>
    <xf numFmtId="2" fontId="4" fillId="0" borderId="3" xfId="0" applyNumberFormat="1" applyFont="1" applyBorder="1" applyAlignment="1">
      <alignment horizontal="left" vertical="center" wrapText="1"/>
    </xf>
    <xf numFmtId="0" fontId="5" fillId="22" borderId="3" xfId="0" quotePrefix="1" applyFont="1" applyFill="1" applyBorder="1" applyAlignment="1">
      <alignment horizontal="center" vertical="center"/>
    </xf>
    <xf numFmtId="0" fontId="6" fillId="22" borderId="3" xfId="0" applyFont="1" applyFill="1" applyBorder="1" applyAlignment="1">
      <alignment horizontal="right" vertical="center" wrapText="1"/>
    </xf>
    <xf numFmtId="0" fontId="6" fillId="22" borderId="3" xfId="0" quotePrefix="1" applyFont="1" applyFill="1" applyBorder="1" applyAlignment="1">
      <alignment horizontal="right" vertical="center"/>
    </xf>
    <xf numFmtId="0" fontId="5" fillId="28" borderId="13" xfId="0" applyFont="1" applyFill="1" applyBorder="1" applyAlignment="1">
      <alignment horizontal="center" vertical="center" wrapText="1"/>
    </xf>
    <xf numFmtId="0" fontId="65" fillId="28" borderId="13" xfId="0" applyFont="1" applyFill="1" applyBorder="1" applyAlignment="1">
      <alignment horizontal="center" vertical="center" wrapText="1"/>
    </xf>
    <xf numFmtId="0" fontId="66" fillId="28" borderId="13" xfId="0" applyFont="1" applyFill="1" applyBorder="1" applyAlignment="1">
      <alignment horizontal="center" vertical="center" wrapText="1"/>
    </xf>
    <xf numFmtId="0" fontId="68" fillId="28" borderId="13" xfId="0" applyFont="1" applyFill="1" applyBorder="1" applyAlignment="1">
      <alignment horizontal="center" vertical="center" wrapText="1"/>
    </xf>
    <xf numFmtId="177" fontId="66" fillId="28" borderId="3" xfId="0" applyNumberFormat="1" applyFont="1" applyFill="1" applyBorder="1" applyAlignment="1">
      <alignment horizontal="center" vertical="center" wrapText="1"/>
    </xf>
    <xf numFmtId="177" fontId="66" fillId="28" borderId="3" xfId="206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77" fontId="69" fillId="28" borderId="3" xfId="0" applyNumberFormat="1" applyFont="1" applyFill="1" applyBorder="1" applyAlignment="1">
      <alignment horizontal="center" vertical="center" wrapText="1"/>
    </xf>
    <xf numFmtId="178" fontId="66" fillId="28" borderId="3" xfId="0" applyNumberFormat="1" applyFont="1" applyFill="1" applyBorder="1" applyAlignment="1">
      <alignment horizontal="center" vertical="center" wrapText="1"/>
    </xf>
    <xf numFmtId="178" fontId="69" fillId="28" borderId="3" xfId="0" applyNumberFormat="1" applyFont="1" applyFill="1" applyBorder="1" applyAlignment="1">
      <alignment horizontal="center" vertical="center" wrapText="1"/>
    </xf>
    <xf numFmtId="0" fontId="65" fillId="28" borderId="0" xfId="0" applyFont="1" applyFill="1" applyAlignment="1">
      <alignment horizontal="center" vertical="center"/>
    </xf>
    <xf numFmtId="176" fontId="72" fillId="28" borderId="3" xfId="0" applyNumberFormat="1" applyFont="1" applyFill="1" applyBorder="1" applyAlignment="1">
      <alignment horizontal="center" vertical="center" wrapText="1"/>
    </xf>
    <xf numFmtId="176" fontId="73" fillId="28" borderId="3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horizontal="right" vertical="center"/>
    </xf>
    <xf numFmtId="0" fontId="75" fillId="0" borderId="0" xfId="0" applyFont="1" applyAlignment="1">
      <alignment horizontal="center" vertical="center"/>
    </xf>
    <xf numFmtId="0" fontId="65" fillId="28" borderId="0" xfId="0" applyFont="1" applyFill="1" applyAlignment="1">
      <alignment horizontal="left" vertical="center"/>
    </xf>
    <xf numFmtId="0" fontId="65" fillId="28" borderId="0" xfId="0" applyFont="1" applyFill="1" applyAlignment="1">
      <alignment horizontal="center" vertical="center"/>
    </xf>
    <xf numFmtId="169" fontId="73" fillId="28" borderId="13" xfId="0" applyNumberFormat="1" applyFont="1" applyFill="1" applyBorder="1" applyAlignment="1">
      <alignment horizontal="left" vertical="center" wrapText="1"/>
    </xf>
    <xf numFmtId="0" fontId="73" fillId="0" borderId="13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73" fillId="0" borderId="3" xfId="0" applyFont="1" applyBorder="1" applyAlignment="1">
      <alignment horizontal="center" vertical="center" wrapText="1"/>
    </xf>
    <xf numFmtId="0" fontId="73" fillId="0" borderId="3" xfId="0" applyFont="1" applyBorder="1" applyAlignment="1">
      <alignment horizontal="center" vertical="center"/>
    </xf>
    <xf numFmtId="0" fontId="72" fillId="28" borderId="3" xfId="0" applyFont="1" applyFill="1" applyBorder="1" applyAlignment="1">
      <alignment horizontal="left" vertical="center" wrapText="1"/>
    </xf>
    <xf numFmtId="0" fontId="5" fillId="28" borderId="0" xfId="0" applyFont="1" applyFill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9" fontId="5" fillId="28" borderId="13" xfId="0" applyNumberFormat="1" applyFont="1" applyFill="1" applyBorder="1" applyAlignment="1">
      <alignment horizontal="center" vertical="center" wrapText="1"/>
    </xf>
    <xf numFmtId="0" fontId="68" fillId="0" borderId="0" xfId="245" applyFont="1" applyAlignment="1">
      <alignment horizontal="center" vertical="center"/>
    </xf>
    <xf numFmtId="0" fontId="76" fillId="28" borderId="3" xfId="245" applyFont="1" applyFill="1" applyBorder="1" applyAlignment="1">
      <alignment horizontal="center" vertical="center" wrapText="1"/>
    </xf>
    <xf numFmtId="169" fontId="65" fillId="28" borderId="13" xfId="0" applyNumberFormat="1" applyFont="1" applyFill="1" applyBorder="1" applyAlignment="1">
      <alignment horizontal="left" vertical="center" wrapText="1"/>
    </xf>
    <xf numFmtId="0" fontId="65" fillId="0" borderId="13" xfId="0" applyFont="1" applyBorder="1" applyAlignment="1">
      <alignment horizontal="center" vertical="center"/>
    </xf>
    <xf numFmtId="0" fontId="65" fillId="0" borderId="13" xfId="245" applyFont="1" applyBorder="1" applyAlignment="1">
      <alignment horizontal="right" vertical="center"/>
    </xf>
    <xf numFmtId="0" fontId="65" fillId="0" borderId="3" xfId="245" applyFont="1" applyBorder="1" applyAlignment="1">
      <alignment horizontal="center" vertical="center"/>
    </xf>
    <xf numFmtId="0" fontId="65" fillId="0" borderId="3" xfId="245" applyFont="1" applyBorder="1" applyAlignment="1">
      <alignment horizontal="center" vertical="center" wrapText="1"/>
    </xf>
    <xf numFmtId="0" fontId="65" fillId="0" borderId="3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9" fillId="0" borderId="3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right" vertical="center"/>
    </xf>
    <xf numFmtId="0" fontId="73" fillId="0" borderId="3" xfId="245" applyFont="1" applyBorder="1" applyAlignment="1">
      <alignment horizontal="center" vertical="center"/>
    </xf>
    <xf numFmtId="169" fontId="69" fillId="28" borderId="13" xfId="0" applyNumberFormat="1" applyFont="1" applyFill="1" applyBorder="1" applyAlignment="1">
      <alignment horizontal="center" vertical="center" wrapText="1"/>
    </xf>
    <xf numFmtId="169" fontId="65" fillId="28" borderId="0" xfId="0" applyNumberFormat="1" applyFont="1" applyFill="1" applyAlignment="1">
      <alignment horizontal="center" vertical="center" wrapText="1"/>
    </xf>
    <xf numFmtId="0" fontId="88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 wrapText="1"/>
    </xf>
    <xf numFmtId="0" fontId="73" fillId="28" borderId="13" xfId="0" applyFont="1" applyFill="1" applyBorder="1" applyAlignment="1">
      <alignment horizontal="right" vertical="center"/>
    </xf>
    <xf numFmtId="2" fontId="73" fillId="28" borderId="15" xfId="0" applyNumberFormat="1" applyFont="1" applyFill="1" applyBorder="1" applyAlignment="1">
      <alignment horizontal="center" vertical="center" wrapText="1"/>
    </xf>
    <xf numFmtId="2" fontId="73" fillId="28" borderId="17" xfId="0" applyNumberFormat="1" applyFont="1" applyFill="1" applyBorder="1" applyAlignment="1">
      <alignment horizontal="center" vertical="center" wrapText="1"/>
    </xf>
    <xf numFmtId="2" fontId="73" fillId="28" borderId="16" xfId="0" applyNumberFormat="1" applyFont="1" applyFill="1" applyBorder="1" applyAlignment="1">
      <alignment horizontal="center" vertical="center" wrapText="1"/>
    </xf>
    <xf numFmtId="0" fontId="73" fillId="28" borderId="3" xfId="0" applyFont="1" applyFill="1" applyBorder="1" applyAlignment="1">
      <alignment horizontal="center" vertical="center" wrapText="1"/>
    </xf>
    <xf numFmtId="176" fontId="73" fillId="28" borderId="3" xfId="0" applyNumberFormat="1" applyFont="1" applyFill="1" applyBorder="1" applyAlignment="1">
      <alignment horizontal="center" vertical="center" wrapText="1"/>
    </xf>
    <xf numFmtId="0" fontId="73" fillId="28" borderId="15" xfId="0" applyFont="1" applyFill="1" applyBorder="1" applyAlignment="1">
      <alignment horizontal="center"/>
    </xf>
    <xf numFmtId="0" fontId="73" fillId="28" borderId="16" xfId="0" applyFont="1" applyFill="1" applyBorder="1" applyAlignment="1">
      <alignment horizontal="center"/>
    </xf>
    <xf numFmtId="176" fontId="73" fillId="28" borderId="15" xfId="0" applyNumberFormat="1" applyFont="1" applyFill="1" applyBorder="1" applyAlignment="1">
      <alignment horizontal="center" vertical="center" wrapText="1"/>
    </xf>
    <xf numFmtId="176" fontId="73" fillId="28" borderId="16" xfId="0" applyNumberFormat="1" applyFont="1" applyFill="1" applyBorder="1" applyAlignment="1">
      <alignment horizontal="center" vertical="center" wrapText="1"/>
    </xf>
    <xf numFmtId="2" fontId="73" fillId="28" borderId="14" xfId="0" applyNumberFormat="1" applyFont="1" applyFill="1" applyBorder="1" applyAlignment="1">
      <alignment horizontal="center" vertical="center" wrapText="1"/>
    </xf>
    <xf numFmtId="2" fontId="73" fillId="28" borderId="19" xfId="0" applyNumberFormat="1" applyFont="1" applyFill="1" applyBorder="1" applyAlignment="1">
      <alignment horizontal="center" vertical="center" wrapText="1"/>
    </xf>
    <xf numFmtId="0" fontId="73" fillId="28" borderId="3" xfId="0" applyFont="1" applyFill="1" applyBorder="1" applyAlignment="1">
      <alignment horizontal="center" vertical="center" wrapText="1" shrinkToFit="1"/>
    </xf>
    <xf numFmtId="3" fontId="73" fillId="28" borderId="3" xfId="0" applyNumberFormat="1" applyFont="1" applyFill="1" applyBorder="1" applyAlignment="1">
      <alignment horizontal="center" vertical="center" wrapText="1"/>
    </xf>
    <xf numFmtId="0" fontId="73" fillId="28" borderId="15" xfId="0" applyFont="1" applyFill="1" applyBorder="1" applyAlignment="1">
      <alignment horizontal="center" vertical="center" wrapText="1"/>
    </xf>
    <xf numFmtId="0" fontId="73" fillId="28" borderId="16" xfId="0" applyFont="1" applyFill="1" applyBorder="1" applyAlignment="1">
      <alignment horizontal="center" vertical="center" wrapText="1"/>
    </xf>
    <xf numFmtId="3" fontId="73" fillId="28" borderId="15" xfId="0" applyNumberFormat="1" applyFont="1" applyFill="1" applyBorder="1" applyAlignment="1">
      <alignment horizontal="center" vertical="center" wrapText="1"/>
    </xf>
    <xf numFmtId="3" fontId="73" fillId="28" borderId="17" xfId="0" applyNumberFormat="1" applyFont="1" applyFill="1" applyBorder="1" applyAlignment="1">
      <alignment horizontal="center" vertical="center" wrapText="1"/>
    </xf>
    <xf numFmtId="3" fontId="73" fillId="28" borderId="16" xfId="0" applyNumberFormat="1" applyFont="1" applyFill="1" applyBorder="1" applyAlignment="1">
      <alignment horizontal="center" vertical="center" wrapText="1"/>
    </xf>
    <xf numFmtId="0" fontId="73" fillId="28" borderId="20" xfId="0" applyFont="1" applyFill="1" applyBorder="1" applyAlignment="1">
      <alignment horizontal="center" vertical="center" wrapText="1" shrinkToFit="1"/>
    </xf>
    <xf numFmtId="0" fontId="73" fillId="28" borderId="18" xfId="0" applyFont="1" applyFill="1" applyBorder="1" applyAlignment="1">
      <alignment horizontal="center" vertical="center" wrapText="1" shrinkToFit="1"/>
    </xf>
    <xf numFmtId="0" fontId="73" fillId="28" borderId="21" xfId="0" applyFont="1" applyFill="1" applyBorder="1" applyAlignment="1">
      <alignment horizontal="center" vertical="center" wrapText="1" shrinkToFit="1"/>
    </xf>
    <xf numFmtId="0" fontId="73" fillId="28" borderId="24" xfId="0" applyFont="1" applyFill="1" applyBorder="1" applyAlignment="1">
      <alignment horizontal="center" vertical="center" wrapText="1" shrinkToFit="1"/>
    </xf>
    <xf numFmtId="0" fontId="73" fillId="28" borderId="0" xfId="0" applyFont="1" applyFill="1" applyAlignment="1">
      <alignment horizontal="center" vertical="center" wrapText="1" shrinkToFit="1"/>
    </xf>
    <xf numFmtId="0" fontId="73" fillId="28" borderId="25" xfId="0" applyFont="1" applyFill="1" applyBorder="1" applyAlignment="1">
      <alignment horizontal="center" vertical="center" wrapText="1" shrinkToFit="1"/>
    </xf>
    <xf numFmtId="0" fontId="73" fillId="28" borderId="22" xfId="0" applyFont="1" applyFill="1" applyBorder="1" applyAlignment="1">
      <alignment horizontal="center" vertical="center" wrapText="1" shrinkToFit="1"/>
    </xf>
    <xf numFmtId="0" fontId="73" fillId="28" borderId="13" xfId="0" applyFont="1" applyFill="1" applyBorder="1" applyAlignment="1">
      <alignment horizontal="center" vertical="center" wrapText="1" shrinkToFit="1"/>
    </xf>
    <xf numFmtId="0" fontId="73" fillId="28" borderId="23" xfId="0" applyFont="1" applyFill="1" applyBorder="1" applyAlignment="1">
      <alignment horizontal="center" vertical="center" wrapText="1" shrinkToFit="1"/>
    </xf>
    <xf numFmtId="0" fontId="73" fillId="28" borderId="0" xfId="0" applyFont="1" applyFill="1" applyAlignment="1">
      <alignment horizontal="right" vertical="center"/>
    </xf>
    <xf numFmtId="0" fontId="82" fillId="28" borderId="0" xfId="0" applyFont="1" applyFill="1" applyAlignment="1">
      <alignment vertical="center" wrapText="1"/>
    </xf>
    <xf numFmtId="0" fontId="83" fillId="28" borderId="0" xfId="0" applyFont="1" applyFill="1" applyAlignment="1">
      <alignment vertical="center" wrapText="1"/>
    </xf>
    <xf numFmtId="3" fontId="72" fillId="28" borderId="3" xfId="0" applyNumberFormat="1" applyFont="1" applyFill="1" applyBorder="1" applyAlignment="1">
      <alignment horizontal="center" vertical="center" wrapText="1"/>
    </xf>
    <xf numFmtId="168" fontId="72" fillId="28" borderId="13" xfId="0" applyNumberFormat="1" applyFont="1" applyFill="1" applyBorder="1" applyAlignment="1">
      <alignment horizontal="center" vertical="center"/>
    </xf>
    <xf numFmtId="3" fontId="73" fillId="28" borderId="3" xfId="0" applyNumberFormat="1" applyFont="1" applyFill="1" applyBorder="1" applyAlignment="1">
      <alignment horizontal="left" vertical="center" wrapText="1"/>
    </xf>
    <xf numFmtId="176" fontId="72" fillId="28" borderId="3" xfId="0" applyNumberFormat="1" applyFont="1" applyFill="1" applyBorder="1" applyAlignment="1">
      <alignment horizontal="center" vertical="center" wrapText="1"/>
    </xf>
    <xf numFmtId="0" fontId="72" fillId="28" borderId="13" xfId="0" applyFont="1" applyFill="1" applyBorder="1" applyAlignment="1">
      <alignment horizontal="center" vertical="center"/>
    </xf>
    <xf numFmtId="0" fontId="77" fillId="28" borderId="13" xfId="0" applyFont="1" applyFill="1" applyBorder="1" applyAlignment="1">
      <alignment horizontal="center" vertical="center"/>
    </xf>
    <xf numFmtId="0" fontId="73" fillId="28" borderId="14" xfId="0" applyFont="1" applyFill="1" applyBorder="1" applyAlignment="1">
      <alignment horizontal="center" vertical="center" wrapText="1" shrinkToFit="1"/>
    </xf>
    <xf numFmtId="0" fontId="73" fillId="28" borderId="26" xfId="0" applyFont="1" applyFill="1" applyBorder="1" applyAlignment="1">
      <alignment horizontal="center" vertical="center" wrapText="1" shrinkToFit="1"/>
    </xf>
    <xf numFmtId="0" fontId="73" fillId="28" borderId="19" xfId="0" applyFont="1" applyFill="1" applyBorder="1" applyAlignment="1">
      <alignment horizontal="center" vertical="center" wrapText="1" shrinkToFit="1"/>
    </xf>
    <xf numFmtId="0" fontId="73" fillId="28" borderId="15" xfId="0" applyFont="1" applyFill="1" applyBorder="1" applyAlignment="1">
      <alignment horizontal="left" vertical="center" wrapText="1" shrinkToFit="1"/>
    </xf>
    <xf numFmtId="0" fontId="73" fillId="28" borderId="17" xfId="0" applyFont="1" applyFill="1" applyBorder="1" applyAlignment="1">
      <alignment horizontal="left" vertical="center" wrapText="1" shrinkToFit="1"/>
    </xf>
    <xf numFmtId="0" fontId="73" fillId="28" borderId="16" xfId="0" applyFont="1" applyFill="1" applyBorder="1" applyAlignment="1">
      <alignment horizontal="left" vertical="center" wrapText="1" shrinkToFit="1"/>
    </xf>
    <xf numFmtId="0" fontId="73" fillId="28" borderId="3" xfId="0" applyFont="1" applyFill="1" applyBorder="1" applyAlignment="1">
      <alignment horizontal="center" vertical="center"/>
    </xf>
    <xf numFmtId="0" fontId="72" fillId="28" borderId="15" xfId="0" applyFont="1" applyFill="1" applyBorder="1" applyAlignment="1">
      <alignment horizontal="left" vertical="center" wrapText="1" shrinkToFit="1"/>
    </xf>
    <xf numFmtId="0" fontId="72" fillId="28" borderId="17" xfId="0" applyFont="1" applyFill="1" applyBorder="1" applyAlignment="1">
      <alignment horizontal="left" vertical="center" wrapText="1" shrinkToFit="1"/>
    </xf>
    <xf numFmtId="0" fontId="72" fillId="28" borderId="16" xfId="0" applyFont="1" applyFill="1" applyBorder="1" applyAlignment="1">
      <alignment horizontal="left" vertical="center" wrapText="1" shrinkToFit="1"/>
    </xf>
    <xf numFmtId="0" fontId="73" fillId="28" borderId="20" xfId="0" applyFont="1" applyFill="1" applyBorder="1" applyAlignment="1">
      <alignment horizontal="center" vertical="center" wrapText="1"/>
    </xf>
    <xf numFmtId="0" fontId="73" fillId="28" borderId="21" xfId="0" applyFont="1" applyFill="1" applyBorder="1" applyAlignment="1">
      <alignment horizontal="center" vertical="center" wrapText="1"/>
    </xf>
    <xf numFmtId="0" fontId="73" fillId="28" borderId="24" xfId="0" applyFont="1" applyFill="1" applyBorder="1" applyAlignment="1">
      <alignment horizontal="center" vertical="center" wrapText="1"/>
    </xf>
    <xf numFmtId="0" fontId="73" fillId="28" borderId="25" xfId="0" applyFont="1" applyFill="1" applyBorder="1" applyAlignment="1">
      <alignment horizontal="center" vertical="center" wrapText="1"/>
    </xf>
    <xf numFmtId="0" fontId="73" fillId="28" borderId="22" xfId="0" applyFont="1" applyFill="1" applyBorder="1" applyAlignment="1">
      <alignment horizontal="center" vertical="center" wrapText="1"/>
    </xf>
    <xf numFmtId="0" fontId="73" fillId="28" borderId="23" xfId="0" applyFont="1" applyFill="1" applyBorder="1" applyAlignment="1">
      <alignment horizontal="center" vertical="center" wrapText="1"/>
    </xf>
    <xf numFmtId="3" fontId="73" fillId="28" borderId="3" xfId="0" applyNumberFormat="1" applyFont="1" applyFill="1" applyBorder="1" applyAlignment="1">
      <alignment horizontal="center" vertical="center" wrapText="1" shrinkToFit="1"/>
    </xf>
    <xf numFmtId="3" fontId="72" fillId="28" borderId="3" xfId="0" applyNumberFormat="1" applyFont="1" applyFill="1" applyBorder="1" applyAlignment="1">
      <alignment horizontal="left" vertical="center" wrapText="1"/>
    </xf>
    <xf numFmtId="0" fontId="72" fillId="28" borderId="15" xfId="0" applyFont="1" applyFill="1" applyBorder="1" applyAlignment="1">
      <alignment horizontal="left"/>
    </xf>
    <xf numFmtId="0" fontId="72" fillId="28" borderId="17" xfId="0" applyFont="1" applyFill="1" applyBorder="1" applyAlignment="1">
      <alignment horizontal="left"/>
    </xf>
    <xf numFmtId="0" fontId="72" fillId="28" borderId="16" xfId="0" applyFont="1" applyFill="1" applyBorder="1" applyAlignment="1">
      <alignment horizontal="left"/>
    </xf>
    <xf numFmtId="0" fontId="72" fillId="0" borderId="0" xfId="0" applyFont="1" applyAlignment="1">
      <alignment horizontal="right" vertical="center"/>
    </xf>
    <xf numFmtId="0" fontId="72" fillId="0" borderId="0" xfId="0" applyFont="1" applyAlignment="1">
      <alignment horizontal="center" vertical="center"/>
    </xf>
    <xf numFmtId="0" fontId="65" fillId="0" borderId="13" xfId="0" applyFont="1" applyBorder="1" applyAlignment="1">
      <alignment horizontal="right" vertical="center"/>
    </xf>
    <xf numFmtId="0" fontId="65" fillId="0" borderId="14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85" fillId="0" borderId="17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72" fillId="28" borderId="15" xfId="0" applyFont="1" applyFill="1" applyBorder="1" applyAlignment="1">
      <alignment horizontal="center" vertical="center" wrapText="1"/>
    </xf>
    <xf numFmtId="0" fontId="85" fillId="28" borderId="17" xfId="0" applyFont="1" applyFill="1" applyBorder="1" applyAlignment="1">
      <alignment horizontal="center" vertical="center"/>
    </xf>
    <xf numFmtId="0" fontId="85" fillId="28" borderId="16" xfId="0" applyFont="1" applyFill="1" applyBorder="1" applyAlignment="1">
      <alignment horizontal="center" vertical="center"/>
    </xf>
    <xf numFmtId="169" fontId="86" fillId="28" borderId="13" xfId="0" applyNumberFormat="1" applyFont="1" applyFill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73" fillId="0" borderId="17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176" fontId="72" fillId="28" borderId="15" xfId="0" applyNumberFormat="1" applyFont="1" applyFill="1" applyBorder="1" applyAlignment="1">
      <alignment horizontal="center" vertical="center" wrapText="1"/>
    </xf>
    <xf numFmtId="176" fontId="72" fillId="28" borderId="17" xfId="0" applyNumberFormat="1" applyFont="1" applyFill="1" applyBorder="1" applyAlignment="1">
      <alignment horizontal="center" vertical="center" wrapText="1"/>
    </xf>
    <xf numFmtId="176" fontId="72" fillId="28" borderId="16" xfId="0" applyNumberFormat="1" applyFont="1" applyFill="1" applyBorder="1" applyAlignment="1">
      <alignment horizontal="center" vertical="center" wrapText="1"/>
    </xf>
    <xf numFmtId="177" fontId="72" fillId="28" borderId="15" xfId="206" applyNumberFormat="1" applyFont="1" applyFill="1" applyBorder="1" applyAlignment="1">
      <alignment horizontal="right" vertical="center" wrapText="1"/>
    </xf>
    <xf numFmtId="177" fontId="72" fillId="28" borderId="16" xfId="206" applyNumberFormat="1" applyFont="1" applyFill="1" applyBorder="1" applyAlignment="1">
      <alignment horizontal="right" vertical="center" wrapText="1"/>
    </xf>
    <xf numFmtId="0" fontId="73" fillId="28" borderId="3" xfId="0" applyFont="1" applyFill="1" applyBorder="1" applyAlignment="1">
      <alignment horizontal="left" vertical="center" wrapText="1"/>
    </xf>
    <xf numFmtId="176" fontId="73" fillId="28" borderId="17" xfId="0" applyNumberFormat="1" applyFont="1" applyFill="1" applyBorder="1" applyAlignment="1">
      <alignment horizontal="center" vertical="center" wrapText="1"/>
    </xf>
    <xf numFmtId="177" fontId="72" fillId="28" borderId="15" xfId="0" applyNumberFormat="1" applyFont="1" applyFill="1" applyBorder="1" applyAlignment="1">
      <alignment horizontal="center" vertical="center" wrapText="1"/>
    </xf>
    <xf numFmtId="177" fontId="72" fillId="28" borderId="17" xfId="0" applyNumberFormat="1" applyFont="1" applyFill="1" applyBorder="1" applyAlignment="1">
      <alignment horizontal="center" vertical="center" wrapText="1"/>
    </xf>
    <xf numFmtId="177" fontId="72" fillId="28" borderId="16" xfId="0" applyNumberFormat="1" applyFont="1" applyFill="1" applyBorder="1" applyAlignment="1">
      <alignment horizontal="center" vertical="center" wrapText="1"/>
    </xf>
    <xf numFmtId="177" fontId="73" fillId="28" borderId="15" xfId="0" applyNumberFormat="1" applyFont="1" applyFill="1" applyBorder="1" applyAlignment="1">
      <alignment horizontal="center" vertical="center" wrapText="1"/>
    </xf>
    <xf numFmtId="177" fontId="73" fillId="28" borderId="17" xfId="0" applyNumberFormat="1" applyFont="1" applyFill="1" applyBorder="1" applyAlignment="1">
      <alignment horizontal="center" vertical="center" wrapText="1"/>
    </xf>
    <xf numFmtId="177" fontId="73" fillId="28" borderId="16" xfId="0" applyNumberFormat="1" applyFont="1" applyFill="1" applyBorder="1" applyAlignment="1">
      <alignment horizontal="center" vertical="center" wrapText="1"/>
    </xf>
    <xf numFmtId="0" fontId="73" fillId="28" borderId="0" xfId="0" applyFont="1" applyFill="1" applyAlignment="1">
      <alignment horizontal="left" vertical="center" wrapText="1"/>
    </xf>
    <xf numFmtId="3" fontId="73" fillId="28" borderId="0" xfId="0" applyNumberFormat="1" applyFont="1" applyFill="1" applyAlignment="1">
      <alignment horizontal="center" vertical="center" wrapText="1"/>
    </xf>
    <xf numFmtId="169" fontId="73" fillId="28" borderId="0" xfId="0" applyNumberFormat="1" applyFont="1" applyFill="1" applyAlignment="1">
      <alignment horizontal="center" vertical="center" wrapText="1"/>
    </xf>
    <xf numFmtId="0" fontId="73" fillId="28" borderId="0" xfId="0" applyFont="1" applyFill="1" applyAlignment="1">
      <alignment horizontal="justify" vertical="center" wrapText="1" shrinkToFit="1"/>
    </xf>
    <xf numFmtId="0" fontId="68" fillId="28" borderId="0" xfId="0" applyFont="1" applyFill="1" applyAlignment="1">
      <alignment vertical="center"/>
    </xf>
    <xf numFmtId="0" fontId="79" fillId="28" borderId="0" xfId="0" applyFont="1" applyFill="1" applyAlignment="1">
      <alignment vertical="center"/>
    </xf>
    <xf numFmtId="0" fontId="89" fillId="28" borderId="0" xfId="0" applyFont="1" applyFill="1" applyAlignment="1">
      <alignment horizontal="center" vertical="center"/>
    </xf>
    <xf numFmtId="0" fontId="73" fillId="28" borderId="18" xfId="0" applyFont="1" applyFill="1" applyBorder="1" applyAlignment="1">
      <alignment horizontal="center" vertical="center" wrapText="1"/>
    </xf>
    <xf numFmtId="0" fontId="65" fillId="28" borderId="3" xfId="0" applyFont="1" applyFill="1" applyBorder="1" applyAlignment="1">
      <alignment horizontal="center" vertical="center" wrapText="1"/>
    </xf>
    <xf numFmtId="0" fontId="65" fillId="28" borderId="15" xfId="0" applyFont="1" applyFill="1" applyBorder="1" applyAlignment="1">
      <alignment horizontal="center" vertical="center" wrapText="1"/>
    </xf>
    <xf numFmtId="0" fontId="65" fillId="28" borderId="17" xfId="0" applyFont="1" applyFill="1" applyBorder="1" applyAlignment="1">
      <alignment horizontal="center" vertical="center" wrapText="1"/>
    </xf>
    <xf numFmtId="0" fontId="65" fillId="28" borderId="16" xfId="0" applyFont="1" applyFill="1" applyBorder="1" applyAlignment="1">
      <alignment horizontal="center" vertical="center" wrapText="1"/>
    </xf>
    <xf numFmtId="0" fontId="73" fillId="28" borderId="13" xfId="0" applyFont="1" applyFill="1" applyBorder="1" applyAlignment="1">
      <alignment horizontal="center" vertical="center" wrapText="1"/>
    </xf>
    <xf numFmtId="0" fontId="65" fillId="28" borderId="3" xfId="0" applyFont="1" applyFill="1" applyBorder="1" applyAlignment="1">
      <alignment horizontal="center" vertical="center" wrapText="1"/>
    </xf>
    <xf numFmtId="0" fontId="65" fillId="28" borderId="19" xfId="0" applyFont="1" applyFill="1" applyBorder="1" applyAlignment="1">
      <alignment horizontal="center" vertical="center" wrapText="1"/>
    </xf>
    <xf numFmtId="168" fontId="65" fillId="28" borderId="3" xfId="0" applyNumberFormat="1" applyFont="1" applyFill="1" applyBorder="1" applyAlignment="1">
      <alignment horizontal="center" vertical="center" wrapText="1"/>
    </xf>
    <xf numFmtId="168" fontId="73" fillId="28" borderId="3" xfId="0" applyNumberFormat="1" applyFont="1" applyFill="1" applyBorder="1" applyAlignment="1">
      <alignment horizontal="center" vertical="center"/>
    </xf>
    <xf numFmtId="0" fontId="72" fillId="28" borderId="15" xfId="0" applyFont="1" applyFill="1" applyBorder="1" applyAlignment="1">
      <alignment horizontal="left" vertical="center"/>
    </xf>
    <xf numFmtId="0" fontId="72" fillId="28" borderId="17" xfId="0" applyFont="1" applyFill="1" applyBorder="1" applyAlignment="1">
      <alignment horizontal="left" vertical="center"/>
    </xf>
    <xf numFmtId="0" fontId="72" fillId="28" borderId="16" xfId="0" applyFont="1" applyFill="1" applyBorder="1" applyAlignment="1">
      <alignment horizontal="left" vertical="center"/>
    </xf>
    <xf numFmtId="169" fontId="65" fillId="28" borderId="0" xfId="0" applyNumberFormat="1" applyFont="1" applyFill="1" applyAlignment="1">
      <alignment vertical="center"/>
    </xf>
    <xf numFmtId="0" fontId="65" fillId="28" borderId="0" xfId="0" applyFont="1" applyFill="1" applyAlignment="1">
      <alignment horizontal="right" vertical="center"/>
    </xf>
    <xf numFmtId="0" fontId="83" fillId="28" borderId="0" xfId="0" applyFont="1" applyFill="1" applyAlignment="1">
      <alignment horizontal="center" vertical="center"/>
    </xf>
    <xf numFmtId="169" fontId="65" fillId="0" borderId="0" xfId="0" applyNumberFormat="1" applyFont="1" applyAlignment="1">
      <alignment vertical="center"/>
    </xf>
    <xf numFmtId="176" fontId="72" fillId="28" borderId="15" xfId="206" applyNumberFormat="1" applyFont="1" applyFill="1" applyBorder="1" applyAlignment="1">
      <alignment horizontal="right" vertical="center" wrapText="1"/>
    </xf>
    <xf numFmtId="176" fontId="72" fillId="28" borderId="16" xfId="206" applyNumberFormat="1" applyFont="1" applyFill="1" applyBorder="1" applyAlignment="1">
      <alignment horizontal="right" vertical="center" wrapText="1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te" xfId="182"/>
    <cellStyle name="Number-Cells" xfId="183"/>
    <cellStyle name="Number-Cells-Column2" xfId="184"/>
    <cellStyle name="Number-Cells-Column5" xfId="185"/>
    <cellStyle name="Output" xfId="186"/>
    <cellStyle name="Row-Header" xfId="187"/>
    <cellStyle name="Row-Header 2" xfId="188"/>
    <cellStyle name="Title" xfId="189"/>
    <cellStyle name="Total" xfId="190"/>
    <cellStyle name="Warning Text" xfId="191"/>
    <cellStyle name="Акцент1 2" xfId="192"/>
    <cellStyle name="Акцент1 3" xfId="193"/>
    <cellStyle name="Акцент2 2" xfId="194"/>
    <cellStyle name="Акцент2 3" xfId="195"/>
    <cellStyle name="Акцент3 2" xfId="196"/>
    <cellStyle name="Акцент3 3" xfId="197"/>
    <cellStyle name="Акцент4 2" xfId="198"/>
    <cellStyle name="Акцент4 3" xfId="199"/>
    <cellStyle name="Акцент5 2" xfId="200"/>
    <cellStyle name="Акцент5 3" xfId="201"/>
    <cellStyle name="Акцент6 2" xfId="202"/>
    <cellStyle name="Акцент6 3" xfId="203"/>
    <cellStyle name="Ввод  2" xfId="204"/>
    <cellStyle name="Ввод  3" xfId="205"/>
    <cellStyle name="Відсотковий" xfId="206" builtinId="5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Звичайний" xfId="0" builtinId="0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9;&#1074;&#1110;&#1090;%20&#1087;&#1088;&#1086;%20&#1074;&#1080;&#1082;&#1086;&#1085;&#1072;&#1085;&#1085;&#1103;%20&#1092;&#1110;&#1085;&#1072;&#1085;&#1089;&#1086;&#1074;&#1086;&#1075;&#1086;%20&#1087;&#1083;&#1072;&#1085;&#109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  <sheetName val="ПЛАН ЗАКУПІВЕЛЬ 2018"/>
      <sheetName val="Аркуш2"/>
      <sheetName val="Лист3"/>
      <sheetName val="TDSheet"/>
      <sheetName val="Лист2"/>
      <sheetName val="адмін_(2)"/>
      <sheetName val="MPPZ"/>
      <sheetName val="Довідник"/>
      <sheetName val="Real_GDP_&amp;_Real_IP_(u)1"/>
      <sheetName val="Real_GDP_&amp;_Real_IP_(e)1"/>
      <sheetName val="адмін_(2)1"/>
      <sheetName val="ПЛАН_ЗАКУПІВЕЛЬ_2018"/>
      <sheetName val="список"/>
      <sheetName val="список (2)"/>
      <sheetName val="список (6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2002"/>
      <sheetName val="2001"/>
      <sheetName val="Ener "/>
      <sheetName val="зведена_таб"/>
      <sheetName val="попер_роз_(4)"/>
      <sheetName val="звед_оптим_(2)"/>
      <sheetName val="Current"/>
      <sheetName val="прим. IX. Деб. заб."/>
      <sheetName val="Test"/>
      <sheetName val="statiy"/>
      <sheetName val="pidr"/>
      <sheetName val="Technical"/>
      <sheetName val="МТР_Газ_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7  інші витрати"/>
      <sheetName val="попер_роз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gdp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  <sheetName val="МТР_Газ_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попер_роз"/>
      <sheetName val="Inform"/>
      <sheetName val="L4"/>
      <sheetName val="L10"/>
      <sheetName val="KOEF"/>
      <sheetName val="База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Inform"/>
      <sheetName val="Правила ДДС"/>
      <sheetName val="_ф3"/>
      <sheetName val="_Ф4"/>
      <sheetName val="_Ф5"/>
      <sheetName val="Ф7_цены"/>
      <sheetName val="Ф8_цены"/>
      <sheetName val="7  інші витрати"/>
      <sheetName val="база  "/>
      <sheetName val="Links"/>
      <sheetName val="Lead"/>
      <sheetName val="P_SC"/>
      <sheetName val="XLR_NoRangeSheet"/>
      <sheetName val="МТР_Газ_України"/>
      <sheetName val="МТР_все_2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база  "/>
      <sheetName val="Лист1"/>
      <sheetName val="МТР все - 5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1993"/>
      <sheetName val="cj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  <sheetName val="Inform"/>
      <sheetName val="база  "/>
      <sheetName val="МТР_Газ_України"/>
      <sheetName val="Допущения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  <sheetName val="Лист1"/>
      <sheetName val="МТР все 2"/>
      <sheetName val="7  Інші витрати"/>
      <sheetName val="Inform"/>
      <sheetName val="МТР_Газ_України"/>
      <sheetName val="Assumptions and Input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  <sheetName val="Technical"/>
      <sheetName val="БАЗА  "/>
      <sheetName val="МТР Газ України"/>
      <sheetName val="Daten"/>
      <sheetName val="BGVN1"/>
      <sheetName val="Detail"/>
      <sheetName val="Annual Tables"/>
      <sheetName val="Index"/>
      <sheetName val="Annual Raw Data"/>
      <sheetName val="Quarterly Raw Data"/>
      <sheetName val="Quarterly MacroFlow"/>
      <sheetName val="unadjbs"/>
      <sheetName val="Inventories"/>
      <sheetName val="Inform"/>
      <sheetName val="Довідник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Maintenance"/>
      <sheetName val="Лист1"/>
      <sheetName val="МТР все 2"/>
      <sheetName val="2002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Inform"/>
      <sheetName val="Ini"/>
      <sheetName val="Setup"/>
      <sheetName val="200"/>
      <sheetName val="1993"/>
      <sheetName val="Ener "/>
      <sheetName val="МТР все - 5"/>
      <sheetName val="Лист1"/>
      <sheetName val="МТР_Апарат1"/>
      <sheetName val="МТР_Газ_України1"/>
      <sheetName val="МТР_Укртрансгаз1"/>
      <sheetName val="МТР_Укргазвидобування1"/>
      <sheetName val="МТР_Укрспецтрансгаз1"/>
      <sheetName val="МТР_Чорноморнафтогаз1"/>
      <sheetName val="МТР_Укртранснафта1"/>
      <sheetName val="МТР_Газ-тепло1"/>
      <sheetName val="Internal Data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  <sheetName val="Inform"/>
      <sheetName val="база  "/>
      <sheetName val="gdp"/>
      <sheetName val="МТР_Газ_Україн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7  інші витрати"/>
      <sheetName val="МТР Газ України"/>
      <sheetName val="база  "/>
      <sheetName val="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  <sheetName val="Inform"/>
      <sheetName val="база  "/>
      <sheetName val="МТР_Газ_України"/>
      <sheetName val="assumptions and inputs"/>
      <sheetName val="Cash Flows"/>
      <sheetName val="Terminal Value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МТР Газ України"/>
      <sheetName val="7  інші витрати"/>
      <sheetName val="Inform"/>
      <sheetName val="Dod_ARK"/>
      <sheetName val="Dod_Clavutich"/>
      <sheetName val="Svod_3511060"/>
      <sheetName val="Diti_"/>
      <sheetName val="Ener_"/>
      <sheetName val="IncsiPilgi_(2)"/>
      <sheetName val="Govti_Vodi"/>
      <sheetName val="Chor_Flot"/>
      <sheetName val="Shidka_Dop"/>
      <sheetName val="Zoiot_Pidkova"/>
      <sheetName val="Oper_Teatr"/>
      <sheetName val="Ctix_Lixo_IvFrank"/>
      <sheetName val="Groshi_xodat_za_dit"/>
      <sheetName val="Ctix_Lixo_Zakarp"/>
      <sheetName val="Coc_GKG_Inv"/>
      <sheetName val="Ictor_Zabudova"/>
      <sheetName val="Ict_Zab"/>
      <sheetName val="Ukr_Kultura"/>
      <sheetName val="Mic_Arcenal"/>
      <sheetName val="diti_ciroti_-2(minmolod)"/>
      <sheetName val="Korek_ocvita"/>
      <sheetName val="Tex_Dic_Ocvita"/>
      <sheetName val="Utoc_Zaoshadg"/>
      <sheetName val="Metro_Cpec_Fond"/>
      <sheetName val="Svitov_Bank"/>
      <sheetName val="Shidka_Dop_Cp_Fond"/>
      <sheetName val="Troleib_Cpec_Fond"/>
      <sheetName val="Pereviz_ditey"/>
      <sheetName val="Kom_dorigu"/>
      <sheetName val="Chor_Fiot_Cpec_Fond"/>
      <sheetName val="Nar_instr"/>
      <sheetName val="попер_ро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  <sheetName val="Ener "/>
      <sheetName val="Лист1"/>
      <sheetName val="ТРП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Inform"/>
      <sheetName val="812"/>
      <sheetName val="Ф2"/>
      <sheetName val="gdp"/>
      <sheetName val="1993"/>
      <sheetName val="Бюдж. баланс "/>
      <sheetName val="параметри"/>
      <sheetName val="Додаток 3"/>
      <sheetName val="Ener_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Припущення"/>
      <sheetName val="Ener "/>
      <sheetName val="Осн. фін. пок. "/>
      <sheetName val="Inform"/>
      <sheetName val="МТР_Газ_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МТР Газ України"/>
      <sheetName val="Inform"/>
      <sheetName val="7  інші витрати"/>
      <sheetName val="БАЗА  "/>
      <sheetName val="BGVN1"/>
      <sheetName val="д17-1"/>
      <sheetName val="Лист1"/>
      <sheetName val="БАЗА__"/>
      <sheetName val="півріч"/>
      <sheetName val="КурсВалют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Правила ДДС"/>
      <sheetName val="7  інші витрати"/>
      <sheetName val="1993"/>
      <sheetName val="п"/>
      <sheetName val="Assumptions and Inputs"/>
      <sheetName val="Лист1"/>
      <sheetName val="consolidation hq formatted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  <sheetName val="1993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f-20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Лист1"/>
      <sheetName val="consolidation hq formatted"/>
      <sheetName val="7  Інші витрати"/>
      <sheetName val="скрыть"/>
      <sheetName val="попер_роз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Ener "/>
      <sheetName val="Технич лист"/>
      <sheetName val="до викупа"/>
      <sheetName val="gdp"/>
      <sheetName val="Лист1"/>
      <sheetName val="Розш. ел. витрат за 9 місяців"/>
      <sheetName val="Рокада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  <sheetName val="Ener "/>
      <sheetName val="додаток 1"/>
      <sheetName val="база  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база  "/>
      <sheetName val="банк"/>
      <sheetName val="дез"/>
      <sheetName val="связь"/>
      <sheetName val="компод"/>
      <sheetName val="пож"/>
      <sheetName val="проезд"/>
      <sheetName val="страх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  <sheetName val="т17мб(шаблон)"/>
      <sheetName val="Set"/>
      <sheetName val="додаток  3"/>
      <sheetName val="реестр_заявок1"/>
      <sheetName val="mt bk"/>
      <sheetName val="Ener "/>
      <sheetName val="рэс п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  <sheetName val="параметри"/>
      <sheetName val="Припущенн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Фін результат"/>
      <sheetName val="Розшифровка фінрезультати"/>
      <sheetName val="ІІ. Розр. з бюджетом"/>
      <sheetName val="Розшифровка з розр з бюджет"/>
      <sheetName val="IV. Кап. інвестиції"/>
      <sheetName val="Розшифровка до капівидатків"/>
      <sheetName val="6.1. Інша інфо_1"/>
      <sheetName val="6.2. Інша інфо_2"/>
      <sheetName val="VII Статутн. капіт"/>
      <sheetName val="Розшифровка до Статутного"/>
    </sheetNames>
    <sheetDataSet>
      <sheetData sheetId="0">
        <row r="95">
          <cell r="C95">
            <v>1641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  <sheetName val="Inform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  <sheetName val="МТР_Газ_України"/>
      <sheetName val="gdp"/>
      <sheetName val="Setup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Лист2"/>
      <sheetName val="7  інші витрати"/>
      <sheetName val="Ener "/>
      <sheetName val="1993"/>
      <sheetName val="gdp"/>
      <sheetName val="assumption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  <sheetName val="рік"/>
      <sheetName val="1993"/>
      <sheetName val="7  інші витрати"/>
      <sheetName val="gdp"/>
      <sheetName val="Assumption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gdp"/>
      <sheetName val="7  інші витрати"/>
      <sheetName val="1993"/>
      <sheetName val="comp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993"/>
      <sheetName val="1_Структура по елементах"/>
      <sheetName val="Current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Тит стор"/>
      <sheetName val="Sheet1"/>
      <sheetName val="Cons_FS"/>
      <sheetName val="General"/>
      <sheetName val="SC_Lists"/>
      <sheetName val="Scenarios"/>
      <sheetName val="Gas_SSO"/>
      <sheetName val="Gas_TSO"/>
      <sheetName val="UGV_Gas"/>
      <sheetName val="Strategic Options"/>
      <sheetName val="Мульт-ор М2, швидкість"/>
      <sheetName val="Тариф на транз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2:I327"/>
  <sheetViews>
    <sheetView zoomScale="72" zoomScaleNormal="72" zoomScaleSheetLayoutView="50" workbookViewId="0">
      <selection activeCell="E8" sqref="E8:I8"/>
    </sheetView>
  </sheetViews>
  <sheetFormatPr defaultRowHeight="18.75"/>
  <cols>
    <col min="1" max="1" width="98.5703125" style="50" customWidth="1"/>
    <col min="2" max="2" width="14.85546875" style="51" customWidth="1"/>
    <col min="3" max="7" width="22.42578125" style="51" customWidth="1"/>
    <col min="8" max="8" width="19.85546875" style="51" customWidth="1"/>
    <col min="9" max="9" width="40.140625" style="51" customWidth="1"/>
    <col min="10" max="16384" width="9.140625" style="50"/>
  </cols>
  <sheetData>
    <row r="2" spans="1:9" ht="39.75" customHeight="1">
      <c r="A2" s="200" t="s">
        <v>90</v>
      </c>
      <c r="B2" s="200"/>
      <c r="C2" s="200"/>
      <c r="D2" s="200"/>
      <c r="E2" s="200"/>
      <c r="F2" s="200"/>
      <c r="G2" s="200"/>
      <c r="H2" s="200"/>
      <c r="I2" s="200"/>
    </row>
    <row r="3" spans="1:9" ht="39.75" customHeight="1">
      <c r="A3" s="200" t="s">
        <v>194</v>
      </c>
      <c r="B3" s="200"/>
      <c r="C3" s="200"/>
      <c r="D3" s="200"/>
      <c r="E3" s="200"/>
      <c r="F3" s="200"/>
      <c r="G3" s="200"/>
      <c r="H3" s="200"/>
      <c r="I3" s="200"/>
    </row>
    <row r="4" spans="1:9" ht="51.75" customHeight="1">
      <c r="C4" s="200" t="s">
        <v>210</v>
      </c>
      <c r="D4" s="200"/>
      <c r="E4" s="200"/>
    </row>
    <row r="5" spans="1:9" ht="29.25" customHeight="1">
      <c r="I5" s="52" t="s">
        <v>165</v>
      </c>
    </row>
    <row r="6" spans="1:9" ht="37.5" customHeight="1">
      <c r="A6" s="205" t="s">
        <v>54</v>
      </c>
      <c r="B6" s="205"/>
      <c r="C6" s="205"/>
      <c r="D6" s="205"/>
      <c r="E6" s="205"/>
      <c r="F6" s="205"/>
      <c r="G6" s="205"/>
      <c r="H6" s="205"/>
      <c r="I6" s="205"/>
    </row>
    <row r="7" spans="1:9" ht="22.5" customHeight="1">
      <c r="A7" s="53"/>
      <c r="B7" s="54"/>
      <c r="C7" s="54"/>
      <c r="D7" s="54"/>
      <c r="E7" s="54"/>
      <c r="F7" s="54"/>
      <c r="G7" s="54"/>
      <c r="H7" s="54" t="s">
        <v>192</v>
      </c>
      <c r="I7" s="54"/>
    </row>
    <row r="8" spans="1:9" ht="55.5" customHeight="1">
      <c r="A8" s="207" t="s">
        <v>102</v>
      </c>
      <c r="B8" s="206" t="s">
        <v>7</v>
      </c>
      <c r="C8" s="206" t="s">
        <v>135</v>
      </c>
      <c r="D8" s="206"/>
      <c r="E8" s="207" t="s">
        <v>220</v>
      </c>
      <c r="F8" s="207"/>
      <c r="G8" s="207"/>
      <c r="H8" s="207"/>
      <c r="I8" s="207"/>
    </row>
    <row r="9" spans="1:9" ht="108" customHeight="1">
      <c r="A9" s="207"/>
      <c r="B9" s="206"/>
      <c r="C9" s="55" t="s">
        <v>213</v>
      </c>
      <c r="D9" s="55" t="s">
        <v>219</v>
      </c>
      <c r="E9" s="55" t="s">
        <v>96</v>
      </c>
      <c r="F9" s="55" t="s">
        <v>92</v>
      </c>
      <c r="G9" s="56" t="s">
        <v>99</v>
      </c>
      <c r="H9" s="56" t="s">
        <v>173</v>
      </c>
      <c r="I9" s="55" t="s">
        <v>98</v>
      </c>
    </row>
    <row r="10" spans="1:9" ht="42.75" customHeight="1">
      <c r="A10" s="57">
        <v>1</v>
      </c>
      <c r="B10" s="55">
        <v>2</v>
      </c>
      <c r="C10" s="57">
        <v>3</v>
      </c>
      <c r="D10" s="55">
        <v>4</v>
      </c>
      <c r="E10" s="57">
        <v>5</v>
      </c>
      <c r="F10" s="55">
        <v>6</v>
      </c>
      <c r="G10" s="57">
        <v>7</v>
      </c>
      <c r="H10" s="55">
        <v>8</v>
      </c>
      <c r="I10" s="57">
        <v>9</v>
      </c>
    </row>
    <row r="11" spans="1:9" s="58" customFormat="1" ht="39.75" customHeight="1">
      <c r="A11" s="208" t="s">
        <v>97</v>
      </c>
      <c r="B11" s="208"/>
      <c r="C11" s="208"/>
      <c r="D11" s="208"/>
      <c r="E11" s="208"/>
      <c r="F11" s="208"/>
      <c r="G11" s="208"/>
      <c r="H11" s="208"/>
      <c r="I11" s="208"/>
    </row>
    <row r="12" spans="1:9" s="58" customFormat="1" ht="54" customHeight="1">
      <c r="A12" s="59" t="s">
        <v>81</v>
      </c>
      <c r="B12" s="60">
        <v>1000</v>
      </c>
      <c r="C12" s="189">
        <v>49.7</v>
      </c>
      <c r="D12" s="189">
        <f>F12</f>
        <v>165.9</v>
      </c>
      <c r="E12" s="189">
        <v>993.5</v>
      </c>
      <c r="F12" s="189">
        <v>165.9</v>
      </c>
      <c r="G12" s="189">
        <f>F12-E12</f>
        <v>-827.6</v>
      </c>
      <c r="H12" s="190">
        <f>(F12/E12)*100</f>
        <v>16.698540513336692</v>
      </c>
      <c r="I12" s="61"/>
    </row>
    <row r="13" spans="1:9" s="58" customFormat="1" ht="51" customHeight="1">
      <c r="A13" s="59" t="s">
        <v>77</v>
      </c>
      <c r="B13" s="60">
        <v>1010</v>
      </c>
      <c r="C13" s="78">
        <f>SUM(C14:C21)</f>
        <v>-246.60000000000002</v>
      </c>
      <c r="D13" s="78">
        <f>SUM(D14:D21)</f>
        <v>-234.8</v>
      </c>
      <c r="E13" s="78">
        <f>SUM(E14:E21)</f>
        <v>-614.4</v>
      </c>
      <c r="F13" s="78">
        <f>SUM(F14:F21)</f>
        <v>-234.8</v>
      </c>
      <c r="G13" s="78">
        <f>F13-E13</f>
        <v>379.59999999999997</v>
      </c>
      <c r="H13" s="79">
        <f>(F13/E13)*100</f>
        <v>38.216145833333336</v>
      </c>
      <c r="I13" s="61"/>
    </row>
    <row r="14" spans="1:9" s="58" customFormat="1" ht="45" customHeight="1">
      <c r="A14" s="62" t="s">
        <v>150</v>
      </c>
      <c r="B14" s="42">
        <v>1011</v>
      </c>
      <c r="C14" s="80" t="s">
        <v>216</v>
      </c>
      <c r="D14" s="80">
        <f>F14</f>
        <v>-1.1000000000000001</v>
      </c>
      <c r="E14" s="80">
        <v>-3</v>
      </c>
      <c r="F14" s="80">
        <v>-1.1000000000000001</v>
      </c>
      <c r="G14" s="80"/>
      <c r="H14" s="81"/>
      <c r="I14" s="63"/>
    </row>
    <row r="15" spans="1:9" s="58" customFormat="1" ht="36" customHeight="1">
      <c r="A15" s="62" t="s">
        <v>151</v>
      </c>
      <c r="B15" s="42">
        <v>1012</v>
      </c>
      <c r="C15" s="80">
        <v>-8</v>
      </c>
      <c r="D15" s="80">
        <f>F15</f>
        <v>-13.7</v>
      </c>
      <c r="E15" s="80">
        <v>-17.399999999999999</v>
      </c>
      <c r="F15" s="80">
        <v>-13.7</v>
      </c>
      <c r="G15" s="80">
        <f>F15-E15</f>
        <v>3.6999999999999993</v>
      </c>
      <c r="H15" s="81">
        <f>(F15/E15)*100</f>
        <v>78.735632183908038</v>
      </c>
      <c r="I15" s="63"/>
    </row>
    <row r="16" spans="1:9" s="58" customFormat="1" ht="39" customHeight="1">
      <c r="A16" s="62" t="s">
        <v>152</v>
      </c>
      <c r="B16" s="42">
        <v>1013</v>
      </c>
      <c r="C16" s="80" t="s">
        <v>115</v>
      </c>
      <c r="D16" s="80" t="s">
        <v>115</v>
      </c>
      <c r="E16" s="80" t="s">
        <v>115</v>
      </c>
      <c r="F16" s="80" t="s">
        <v>115</v>
      </c>
      <c r="G16" s="80"/>
      <c r="H16" s="81"/>
      <c r="I16" s="63"/>
    </row>
    <row r="17" spans="1:9" s="58" customFormat="1" ht="39" customHeight="1">
      <c r="A17" s="62" t="s">
        <v>4</v>
      </c>
      <c r="B17" s="42">
        <v>1014</v>
      </c>
      <c r="C17" s="80">
        <v>-167.5</v>
      </c>
      <c r="D17" s="80">
        <f>F17</f>
        <v>-160.69999999999999</v>
      </c>
      <c r="E17" s="80">
        <v>-456.6</v>
      </c>
      <c r="F17" s="80">
        <v>-160.69999999999999</v>
      </c>
      <c r="G17" s="80">
        <f t="shared" ref="G17:G23" si="0">F17-E17</f>
        <v>295.90000000000003</v>
      </c>
      <c r="H17" s="81">
        <f t="shared" ref="H17:H23" si="1">(F17/E17)*100</f>
        <v>35.194918966272439</v>
      </c>
      <c r="I17" s="63"/>
    </row>
    <row r="18" spans="1:9" s="58" customFormat="1" ht="37.5" customHeight="1">
      <c r="A18" s="62" t="s">
        <v>5</v>
      </c>
      <c r="B18" s="42">
        <v>1015</v>
      </c>
      <c r="C18" s="80">
        <v>-36.799999999999997</v>
      </c>
      <c r="D18" s="80">
        <f>F18</f>
        <v>-35.299999999999997</v>
      </c>
      <c r="E18" s="80">
        <v>-100.4</v>
      </c>
      <c r="F18" s="80">
        <v>-35.299999999999997</v>
      </c>
      <c r="G18" s="80">
        <f t="shared" si="0"/>
        <v>65.100000000000009</v>
      </c>
      <c r="H18" s="81">
        <f t="shared" si="1"/>
        <v>35.159362549800797</v>
      </c>
      <c r="I18" s="63"/>
    </row>
    <row r="19" spans="1:9" ht="71.25" customHeight="1">
      <c r="A19" s="62" t="s">
        <v>153</v>
      </c>
      <c r="B19" s="38">
        <v>1016</v>
      </c>
      <c r="C19" s="80">
        <v>-10.8</v>
      </c>
      <c r="D19" s="80"/>
      <c r="E19" s="80">
        <v>-3</v>
      </c>
      <c r="F19" s="193"/>
      <c r="G19" s="80">
        <f t="shared" si="0"/>
        <v>3</v>
      </c>
      <c r="H19" s="81">
        <f t="shared" si="1"/>
        <v>0</v>
      </c>
      <c r="I19" s="64"/>
    </row>
    <row r="20" spans="1:9" ht="36.75" customHeight="1">
      <c r="A20" s="62" t="s">
        <v>154</v>
      </c>
      <c r="B20" s="38">
        <v>1017</v>
      </c>
      <c r="C20" s="80">
        <v>-23.5</v>
      </c>
      <c r="D20" s="80">
        <f>F20</f>
        <v>-23.6</v>
      </c>
      <c r="E20" s="80">
        <v>-24</v>
      </c>
      <c r="F20" s="80">
        <v>-23.6</v>
      </c>
      <c r="G20" s="80">
        <f t="shared" si="0"/>
        <v>0.39999999999999858</v>
      </c>
      <c r="H20" s="81">
        <f t="shared" si="1"/>
        <v>98.333333333333343</v>
      </c>
      <c r="I20" s="64"/>
    </row>
    <row r="21" spans="1:9" s="58" customFormat="1" ht="40.5" customHeight="1">
      <c r="A21" s="62" t="s">
        <v>155</v>
      </c>
      <c r="B21" s="42">
        <v>1018</v>
      </c>
      <c r="C21" s="80"/>
      <c r="D21" s="80">
        <f>F21</f>
        <v>-0.4</v>
      </c>
      <c r="E21" s="80">
        <v>-10</v>
      </c>
      <c r="F21" s="80">
        <v>-0.4</v>
      </c>
      <c r="G21" s="80">
        <f t="shared" si="0"/>
        <v>9.6</v>
      </c>
      <c r="H21" s="81">
        <f t="shared" si="1"/>
        <v>4</v>
      </c>
      <c r="I21" s="63"/>
    </row>
    <row r="22" spans="1:9" s="58" customFormat="1" ht="31.5" customHeight="1">
      <c r="A22" s="59" t="s">
        <v>10</v>
      </c>
      <c r="B22" s="60">
        <v>1020</v>
      </c>
      <c r="C22" s="78">
        <f>SUM(C12,C13)</f>
        <v>-196.90000000000003</v>
      </c>
      <c r="D22" s="78">
        <f>SUM(D12,D13)</f>
        <v>-68.900000000000006</v>
      </c>
      <c r="E22" s="78">
        <f>SUM(E12,E13)</f>
        <v>379.1</v>
      </c>
      <c r="F22" s="78">
        <f>SUM(F12,F13)</f>
        <v>-68.900000000000006</v>
      </c>
      <c r="G22" s="78">
        <f t="shared" si="0"/>
        <v>-448</v>
      </c>
      <c r="H22" s="79">
        <f t="shared" si="1"/>
        <v>-18.174624109733582</v>
      </c>
      <c r="I22" s="61"/>
    </row>
    <row r="23" spans="1:9" s="58" customFormat="1" ht="37.5" customHeight="1">
      <c r="A23" s="59" t="s">
        <v>87</v>
      </c>
      <c r="B23" s="60">
        <v>1030</v>
      </c>
      <c r="C23" s="78">
        <f>SUM(C24:C41,C43)</f>
        <v>-342.4</v>
      </c>
      <c r="D23" s="78">
        <f>SUM(D24:D41,D43)</f>
        <v>-432.80000000000007</v>
      </c>
      <c r="E23" s="78">
        <f>SUM(E24:E41,E43)</f>
        <v>-379</v>
      </c>
      <c r="F23" s="189">
        <f>SUM(F24:F41,F43)</f>
        <v>-432.80000000000007</v>
      </c>
      <c r="G23" s="189">
        <f t="shared" si="0"/>
        <v>-53.800000000000068</v>
      </c>
      <c r="H23" s="190">
        <f t="shared" si="1"/>
        <v>114.19525065963063</v>
      </c>
      <c r="I23" s="61"/>
    </row>
    <row r="24" spans="1:9" s="58" customFormat="1" ht="48" customHeight="1">
      <c r="A24" s="62" t="s">
        <v>58</v>
      </c>
      <c r="B24" s="42">
        <v>1031</v>
      </c>
      <c r="C24" s="80" t="s">
        <v>115</v>
      </c>
      <c r="D24" s="80" t="s">
        <v>115</v>
      </c>
      <c r="E24" s="80" t="s">
        <v>115</v>
      </c>
      <c r="F24" s="80" t="s">
        <v>115</v>
      </c>
      <c r="G24" s="80"/>
      <c r="H24" s="81"/>
      <c r="I24" s="63"/>
    </row>
    <row r="25" spans="1:9" s="58" customFormat="1" ht="43.5" customHeight="1">
      <c r="A25" s="62" t="s">
        <v>82</v>
      </c>
      <c r="B25" s="42">
        <v>1032</v>
      </c>
      <c r="C25" s="80" t="s">
        <v>115</v>
      </c>
      <c r="D25" s="80" t="s">
        <v>115</v>
      </c>
      <c r="E25" s="80" t="s">
        <v>115</v>
      </c>
      <c r="F25" s="80" t="s">
        <v>115</v>
      </c>
      <c r="G25" s="80"/>
      <c r="H25" s="81"/>
      <c r="I25" s="63"/>
    </row>
    <row r="26" spans="1:9" s="58" customFormat="1" ht="43.5" customHeight="1">
      <c r="A26" s="62" t="s">
        <v>9</v>
      </c>
      <c r="B26" s="42">
        <v>1033</v>
      </c>
      <c r="C26" s="80" t="s">
        <v>115</v>
      </c>
      <c r="D26" s="80" t="s">
        <v>115</v>
      </c>
      <c r="E26" s="80" t="s">
        <v>115</v>
      </c>
      <c r="F26" s="80" t="s">
        <v>115</v>
      </c>
      <c r="G26" s="80"/>
      <c r="H26" s="81"/>
      <c r="I26" s="63"/>
    </row>
    <row r="27" spans="1:9" s="58" customFormat="1" ht="48" customHeight="1">
      <c r="A27" s="62" t="s">
        <v>17</v>
      </c>
      <c r="B27" s="42">
        <v>1034</v>
      </c>
      <c r="C27" s="80" t="s">
        <v>115</v>
      </c>
      <c r="D27" s="80" t="s">
        <v>115</v>
      </c>
      <c r="E27" s="80" t="s">
        <v>115</v>
      </c>
      <c r="F27" s="80" t="s">
        <v>115</v>
      </c>
      <c r="G27" s="80"/>
      <c r="H27" s="81"/>
      <c r="I27" s="63"/>
    </row>
    <row r="28" spans="1:9" s="58" customFormat="1" ht="45" customHeight="1">
      <c r="A28" s="62" t="s">
        <v>18</v>
      </c>
      <c r="B28" s="42">
        <v>1035</v>
      </c>
      <c r="C28" s="80">
        <v>-1.1000000000000001</v>
      </c>
      <c r="D28" s="80">
        <f>F28</f>
        <v>-0.6</v>
      </c>
      <c r="E28" s="80">
        <v>-1</v>
      </c>
      <c r="F28" s="80">
        <v>-0.6</v>
      </c>
      <c r="G28" s="80">
        <f>F28-E28</f>
        <v>0.4</v>
      </c>
      <c r="H28" s="81">
        <f>(F28/E28)*100</f>
        <v>60</v>
      </c>
      <c r="I28" s="63"/>
    </row>
    <row r="29" spans="1:9" s="58" customFormat="1" ht="36" customHeight="1">
      <c r="A29" s="62" t="s">
        <v>19</v>
      </c>
      <c r="B29" s="42">
        <v>1036</v>
      </c>
      <c r="C29" s="80">
        <v>-260</v>
      </c>
      <c r="D29" s="80">
        <f>F29</f>
        <v>-326.10000000000002</v>
      </c>
      <c r="E29" s="80">
        <v>-282.2</v>
      </c>
      <c r="F29" s="80">
        <v>-326.10000000000002</v>
      </c>
      <c r="G29" s="80">
        <f>F29-E29</f>
        <v>-43.900000000000034</v>
      </c>
      <c r="H29" s="81">
        <f>(F29/E29)*100</f>
        <v>115.55634301913538</v>
      </c>
      <c r="I29" s="63"/>
    </row>
    <row r="30" spans="1:9" s="58" customFormat="1" ht="46.5" customHeight="1">
      <c r="A30" s="62" t="s">
        <v>20</v>
      </c>
      <c r="B30" s="42">
        <v>1037</v>
      </c>
      <c r="C30" s="80">
        <v>-47.7</v>
      </c>
      <c r="D30" s="80">
        <f>F30</f>
        <v>-59.4</v>
      </c>
      <c r="E30" s="80">
        <v>-62.1</v>
      </c>
      <c r="F30" s="80">
        <v>-59.4</v>
      </c>
      <c r="G30" s="80">
        <f>F30-E30</f>
        <v>2.7000000000000028</v>
      </c>
      <c r="H30" s="81">
        <f>(F30/E30)*100</f>
        <v>95.65217391304347</v>
      </c>
      <c r="I30" s="63"/>
    </row>
    <row r="31" spans="1:9" s="58" customFormat="1" ht="54.75" customHeight="1">
      <c r="A31" s="62" t="s">
        <v>21</v>
      </c>
      <c r="B31" s="42">
        <v>1038</v>
      </c>
      <c r="C31" s="80">
        <v>-3.9</v>
      </c>
      <c r="D31" s="80">
        <f>F31</f>
        <v>-2.6</v>
      </c>
      <c r="E31" s="80">
        <v>-3.3</v>
      </c>
      <c r="F31" s="80">
        <v>-2.6</v>
      </c>
      <c r="G31" s="80">
        <f>F31-E31</f>
        <v>0.69999999999999973</v>
      </c>
      <c r="H31" s="81">
        <f>(F31/E31)*100</f>
        <v>78.787878787878796</v>
      </c>
      <c r="I31" s="63"/>
    </row>
    <row r="32" spans="1:9" ht="54" customHeight="1">
      <c r="A32" s="62" t="s">
        <v>22</v>
      </c>
      <c r="B32" s="42">
        <v>1039</v>
      </c>
      <c r="C32" s="80">
        <v>-11.3</v>
      </c>
      <c r="D32" s="80">
        <f>F32</f>
        <v>-14.4</v>
      </c>
      <c r="E32" s="80">
        <v>-13</v>
      </c>
      <c r="F32" s="80">
        <v>-14.4</v>
      </c>
      <c r="G32" s="80">
        <f>F32-E32</f>
        <v>-1.4000000000000004</v>
      </c>
      <c r="H32" s="81">
        <f>(F32/E32)*100</f>
        <v>110.76923076923077</v>
      </c>
      <c r="I32" s="63"/>
    </row>
    <row r="33" spans="1:9" s="58" customFormat="1" ht="55.5" customHeight="1">
      <c r="A33" s="62" t="s">
        <v>23</v>
      </c>
      <c r="B33" s="42">
        <v>1040</v>
      </c>
      <c r="C33" s="80" t="s">
        <v>115</v>
      </c>
      <c r="D33" s="80" t="s">
        <v>115</v>
      </c>
      <c r="E33" s="80" t="s">
        <v>115</v>
      </c>
      <c r="F33" s="80" t="s">
        <v>115</v>
      </c>
      <c r="G33" s="80"/>
      <c r="H33" s="81"/>
      <c r="I33" s="63"/>
    </row>
    <row r="34" spans="1:9" s="58" customFormat="1" ht="36" customHeight="1">
      <c r="A34" s="62" t="s">
        <v>24</v>
      </c>
      <c r="B34" s="42">
        <v>1041</v>
      </c>
      <c r="C34" s="80" t="s">
        <v>115</v>
      </c>
      <c r="D34" s="80" t="s">
        <v>115</v>
      </c>
      <c r="E34" s="80" t="s">
        <v>115</v>
      </c>
      <c r="F34" s="80" t="s">
        <v>115</v>
      </c>
      <c r="G34" s="80"/>
      <c r="H34" s="81"/>
      <c r="I34" s="63"/>
    </row>
    <row r="35" spans="1:9" s="58" customFormat="1" ht="36" customHeight="1">
      <c r="A35" s="62" t="s">
        <v>25</v>
      </c>
      <c r="B35" s="42">
        <v>1042</v>
      </c>
      <c r="C35" s="80" t="s">
        <v>115</v>
      </c>
      <c r="D35" s="80" t="s">
        <v>115</v>
      </c>
      <c r="E35" s="80" t="s">
        <v>115</v>
      </c>
      <c r="F35" s="80" t="s">
        <v>115</v>
      </c>
      <c r="G35" s="80"/>
      <c r="H35" s="81"/>
      <c r="I35" s="63"/>
    </row>
    <row r="36" spans="1:9" s="58" customFormat="1" ht="36" customHeight="1">
      <c r="A36" s="62" t="s">
        <v>40</v>
      </c>
      <c r="B36" s="42">
        <v>1043</v>
      </c>
      <c r="C36" s="80" t="s">
        <v>115</v>
      </c>
      <c r="D36" s="80" t="s">
        <v>115</v>
      </c>
      <c r="E36" s="80">
        <v>-1</v>
      </c>
      <c r="F36" s="80" t="s">
        <v>115</v>
      </c>
      <c r="G36" s="80">
        <v>1</v>
      </c>
      <c r="H36" s="81"/>
      <c r="I36" s="63"/>
    </row>
    <row r="37" spans="1:9" s="58" customFormat="1" ht="36" customHeight="1">
      <c r="A37" s="62" t="s">
        <v>26</v>
      </c>
      <c r="B37" s="42">
        <v>1044</v>
      </c>
      <c r="C37" s="80" t="s">
        <v>115</v>
      </c>
      <c r="D37" s="80" t="s">
        <v>115</v>
      </c>
      <c r="E37" s="80" t="s">
        <v>115</v>
      </c>
      <c r="F37" s="80" t="s">
        <v>115</v>
      </c>
      <c r="G37" s="80"/>
      <c r="H37" s="81"/>
      <c r="I37" s="63"/>
    </row>
    <row r="38" spans="1:9" s="58" customFormat="1" ht="36" customHeight="1">
      <c r="A38" s="62" t="s">
        <v>27</v>
      </c>
      <c r="B38" s="42">
        <v>1045</v>
      </c>
      <c r="C38" s="80" t="s">
        <v>115</v>
      </c>
      <c r="D38" s="80" t="s">
        <v>115</v>
      </c>
      <c r="E38" s="80" t="s">
        <v>115</v>
      </c>
      <c r="F38" s="80" t="s">
        <v>115</v>
      </c>
      <c r="G38" s="80"/>
      <c r="H38" s="81"/>
      <c r="I38" s="63"/>
    </row>
    <row r="39" spans="1:9" s="58" customFormat="1" ht="48" customHeight="1">
      <c r="A39" s="62" t="s">
        <v>28</v>
      </c>
      <c r="B39" s="42">
        <v>1046</v>
      </c>
      <c r="C39" s="80" t="s">
        <v>115</v>
      </c>
      <c r="D39" s="80" t="s">
        <v>115</v>
      </c>
      <c r="E39" s="80" t="s">
        <v>115</v>
      </c>
      <c r="F39" s="80" t="s">
        <v>115</v>
      </c>
      <c r="G39" s="80"/>
      <c r="H39" s="81"/>
      <c r="I39" s="63"/>
    </row>
    <row r="40" spans="1:9" s="58" customFormat="1" ht="40.5" customHeight="1">
      <c r="A40" s="62" t="s">
        <v>29</v>
      </c>
      <c r="B40" s="42">
        <v>1047</v>
      </c>
      <c r="C40" s="80" t="s">
        <v>115</v>
      </c>
      <c r="D40" s="80">
        <v>-13.1</v>
      </c>
      <c r="E40" s="80" t="s">
        <v>115</v>
      </c>
      <c r="F40" s="80">
        <v>-13.1</v>
      </c>
      <c r="G40" s="80">
        <v>-13.1</v>
      </c>
      <c r="H40" s="81"/>
      <c r="I40" s="63"/>
    </row>
    <row r="41" spans="1:9" ht="65.25" customHeight="1">
      <c r="A41" s="62" t="s">
        <v>44</v>
      </c>
      <c r="B41" s="42">
        <v>1048</v>
      </c>
      <c r="C41" s="80" t="s">
        <v>115</v>
      </c>
      <c r="D41" s="80" t="s">
        <v>115</v>
      </c>
      <c r="E41" s="80" t="s">
        <v>115</v>
      </c>
      <c r="F41" s="80" t="s">
        <v>115</v>
      </c>
      <c r="G41" s="80"/>
      <c r="H41" s="81"/>
      <c r="I41" s="63"/>
    </row>
    <row r="42" spans="1:9" s="58" customFormat="1" ht="36" customHeight="1">
      <c r="A42" s="62" t="s">
        <v>30</v>
      </c>
      <c r="B42" s="42" t="s">
        <v>171</v>
      </c>
      <c r="C42" s="80" t="s">
        <v>115</v>
      </c>
      <c r="D42" s="80" t="s">
        <v>115</v>
      </c>
      <c r="E42" s="80" t="s">
        <v>115</v>
      </c>
      <c r="F42" s="80" t="s">
        <v>115</v>
      </c>
      <c r="G42" s="80"/>
      <c r="H42" s="81"/>
      <c r="I42" s="63"/>
    </row>
    <row r="43" spans="1:9" s="58" customFormat="1" ht="36" customHeight="1">
      <c r="A43" s="62" t="s">
        <v>61</v>
      </c>
      <c r="B43" s="42">
        <v>1049</v>
      </c>
      <c r="C43" s="80">
        <v>-18.399999999999999</v>
      </c>
      <c r="D43" s="80">
        <f>F43</f>
        <v>-16.600000000000001</v>
      </c>
      <c r="E43" s="80">
        <v>-16.399999999999999</v>
      </c>
      <c r="F43" s="80">
        <v>-16.600000000000001</v>
      </c>
      <c r="G43" s="80">
        <f>F43-E43</f>
        <v>-0.20000000000000284</v>
      </c>
      <c r="H43" s="81">
        <f>(F43/E43)*100</f>
        <v>101.21951219512198</v>
      </c>
      <c r="I43" s="63"/>
    </row>
    <row r="44" spans="1:9" s="58" customFormat="1" ht="44.25" customHeight="1">
      <c r="A44" s="59" t="s">
        <v>88</v>
      </c>
      <c r="B44" s="41">
        <v>1060</v>
      </c>
      <c r="C44" s="78">
        <f>SUM(C45:C51)</f>
        <v>0</v>
      </c>
      <c r="D44" s="78">
        <f>SUM(D45:D51)</f>
        <v>0</v>
      </c>
      <c r="E44" s="78">
        <f>SUM(E45:E51)</f>
        <v>0</v>
      </c>
      <c r="F44" s="78">
        <f>SUM(F45:F51)</f>
        <v>0</v>
      </c>
      <c r="G44" s="78">
        <f>F44-E44</f>
        <v>0</v>
      </c>
      <c r="H44" s="82"/>
      <c r="I44" s="41"/>
    </row>
    <row r="45" spans="1:9" s="58" customFormat="1" ht="36" customHeight="1">
      <c r="A45" s="62" t="s">
        <v>78</v>
      </c>
      <c r="B45" s="42">
        <v>1061</v>
      </c>
      <c r="C45" s="80" t="s">
        <v>115</v>
      </c>
      <c r="D45" s="80" t="s">
        <v>115</v>
      </c>
      <c r="E45" s="80" t="s">
        <v>115</v>
      </c>
      <c r="F45" s="80" t="s">
        <v>115</v>
      </c>
      <c r="G45" s="80"/>
      <c r="H45" s="81"/>
      <c r="I45" s="63"/>
    </row>
    <row r="46" spans="1:9" s="58" customFormat="1" ht="36" customHeight="1">
      <c r="A46" s="62" t="s">
        <v>79</v>
      </c>
      <c r="B46" s="42">
        <v>1062</v>
      </c>
      <c r="C46" s="80" t="s">
        <v>115</v>
      </c>
      <c r="D46" s="80" t="s">
        <v>115</v>
      </c>
      <c r="E46" s="80" t="s">
        <v>115</v>
      </c>
      <c r="F46" s="80" t="s">
        <v>115</v>
      </c>
      <c r="G46" s="80"/>
      <c r="H46" s="81"/>
      <c r="I46" s="63"/>
    </row>
    <row r="47" spans="1:9" s="58" customFormat="1" ht="36" customHeight="1">
      <c r="A47" s="62" t="s">
        <v>19</v>
      </c>
      <c r="B47" s="42">
        <v>1063</v>
      </c>
      <c r="C47" s="80" t="s">
        <v>115</v>
      </c>
      <c r="D47" s="80" t="s">
        <v>115</v>
      </c>
      <c r="E47" s="80" t="s">
        <v>115</v>
      </c>
      <c r="F47" s="80" t="s">
        <v>115</v>
      </c>
      <c r="G47" s="80"/>
      <c r="H47" s="81"/>
      <c r="I47" s="63"/>
    </row>
    <row r="48" spans="1:9" s="58" customFormat="1" ht="36" customHeight="1">
      <c r="A48" s="62" t="s">
        <v>20</v>
      </c>
      <c r="B48" s="42">
        <v>1064</v>
      </c>
      <c r="C48" s="80" t="s">
        <v>115</v>
      </c>
      <c r="D48" s="80" t="s">
        <v>115</v>
      </c>
      <c r="E48" s="80" t="s">
        <v>115</v>
      </c>
      <c r="F48" s="80" t="s">
        <v>115</v>
      </c>
      <c r="G48" s="80"/>
      <c r="H48" s="81"/>
      <c r="I48" s="63"/>
    </row>
    <row r="49" spans="1:9" s="58" customFormat="1" ht="36" customHeight="1">
      <c r="A49" s="62" t="s">
        <v>39</v>
      </c>
      <c r="B49" s="42">
        <v>1065</v>
      </c>
      <c r="C49" s="80" t="s">
        <v>115</v>
      </c>
      <c r="D49" s="80" t="s">
        <v>115</v>
      </c>
      <c r="E49" s="80" t="s">
        <v>115</v>
      </c>
      <c r="F49" s="80" t="s">
        <v>115</v>
      </c>
      <c r="G49" s="80"/>
      <c r="H49" s="81"/>
      <c r="I49" s="63"/>
    </row>
    <row r="50" spans="1:9" s="58" customFormat="1" ht="36" customHeight="1">
      <c r="A50" s="62" t="s">
        <v>47</v>
      </c>
      <c r="B50" s="42">
        <v>1066</v>
      </c>
      <c r="C50" s="80" t="s">
        <v>115</v>
      </c>
      <c r="D50" s="80" t="s">
        <v>115</v>
      </c>
      <c r="E50" s="80" t="s">
        <v>115</v>
      </c>
      <c r="F50" s="80" t="s">
        <v>115</v>
      </c>
      <c r="G50" s="80"/>
      <c r="H50" s="81"/>
      <c r="I50" s="63"/>
    </row>
    <row r="51" spans="1:9" s="58" customFormat="1" ht="36" customHeight="1">
      <c r="A51" s="62" t="s">
        <v>68</v>
      </c>
      <c r="B51" s="42">
        <v>1067</v>
      </c>
      <c r="C51" s="80" t="s">
        <v>115</v>
      </c>
      <c r="D51" s="80" t="s">
        <v>115</v>
      </c>
      <c r="E51" s="80" t="s">
        <v>115</v>
      </c>
      <c r="F51" s="80" t="s">
        <v>115</v>
      </c>
      <c r="G51" s="80"/>
      <c r="H51" s="81"/>
      <c r="I51" s="63"/>
    </row>
    <row r="52" spans="1:9" s="58" customFormat="1" ht="44.25" customHeight="1">
      <c r="A52" s="65" t="s">
        <v>121</v>
      </c>
      <c r="B52" s="41">
        <v>1070</v>
      </c>
      <c r="C52" s="78">
        <f>SUM(C53:C55)</f>
        <v>0</v>
      </c>
      <c r="D52" s="78">
        <f>SUM(D53:D55)</f>
        <v>0</v>
      </c>
      <c r="E52" s="78">
        <f>SUM(E53:E55)</f>
        <v>0</v>
      </c>
      <c r="F52" s="78">
        <f>SUM(F53:F55)</f>
        <v>0</v>
      </c>
      <c r="G52" s="78">
        <f t="shared" ref="G52:G58" si="2">F52-E52</f>
        <v>0</v>
      </c>
      <c r="H52" s="82"/>
      <c r="I52" s="65"/>
    </row>
    <row r="53" spans="1:9" s="58" customFormat="1" ht="36" customHeight="1">
      <c r="A53" s="62" t="s">
        <v>85</v>
      </c>
      <c r="B53" s="42">
        <v>1071</v>
      </c>
      <c r="C53" s="80">
        <v>0</v>
      </c>
      <c r="D53" s="80">
        <v>0</v>
      </c>
      <c r="E53" s="80">
        <v>0</v>
      </c>
      <c r="F53" s="80">
        <v>0</v>
      </c>
      <c r="G53" s="80">
        <f t="shared" si="2"/>
        <v>0</v>
      </c>
      <c r="H53" s="81"/>
      <c r="I53" s="63"/>
    </row>
    <row r="54" spans="1:9" s="58" customFormat="1" ht="36" customHeight="1">
      <c r="A54" s="62" t="s">
        <v>129</v>
      </c>
      <c r="B54" s="42">
        <v>1072</v>
      </c>
      <c r="C54" s="80">
        <v>0</v>
      </c>
      <c r="D54" s="80">
        <v>0</v>
      </c>
      <c r="E54" s="80">
        <v>0</v>
      </c>
      <c r="F54" s="80">
        <v>0</v>
      </c>
      <c r="G54" s="80">
        <f t="shared" si="2"/>
        <v>0</v>
      </c>
      <c r="H54" s="81"/>
      <c r="I54" s="63"/>
    </row>
    <row r="55" spans="1:9" s="58" customFormat="1" ht="36" customHeight="1">
      <c r="A55" s="62" t="s">
        <v>122</v>
      </c>
      <c r="B55" s="42">
        <v>1073</v>
      </c>
      <c r="C55" s="80">
        <v>0</v>
      </c>
      <c r="D55" s="80"/>
      <c r="E55" s="80"/>
      <c r="F55" s="80"/>
      <c r="G55" s="80">
        <f t="shared" si="2"/>
        <v>0</v>
      </c>
      <c r="H55" s="81"/>
      <c r="I55" s="63"/>
    </row>
    <row r="56" spans="1:9" s="58" customFormat="1" ht="44.25" customHeight="1">
      <c r="A56" s="65" t="s">
        <v>48</v>
      </c>
      <c r="B56" s="41">
        <v>1080</v>
      </c>
      <c r="C56" s="78">
        <f>SUM(C57:C62)</f>
        <v>0</v>
      </c>
      <c r="D56" s="78">
        <f>SUM(D57:D62)</f>
        <v>-8</v>
      </c>
      <c r="E56" s="78">
        <f>SUM(E57:E62)</f>
        <v>0</v>
      </c>
      <c r="F56" s="78">
        <f>SUM(F57:F62)</f>
        <v>-8</v>
      </c>
      <c r="G56" s="78">
        <f t="shared" si="2"/>
        <v>-8</v>
      </c>
      <c r="H56" s="82"/>
      <c r="I56" s="65"/>
    </row>
    <row r="57" spans="1:9" s="58" customFormat="1" ht="36" customHeight="1">
      <c r="A57" s="62" t="s">
        <v>85</v>
      </c>
      <c r="B57" s="42">
        <v>1081</v>
      </c>
      <c r="C57" s="80">
        <v>0</v>
      </c>
      <c r="D57" s="80">
        <v>0</v>
      </c>
      <c r="E57" s="80">
        <v>0</v>
      </c>
      <c r="F57" s="80">
        <v>0</v>
      </c>
      <c r="G57" s="80">
        <f t="shared" si="2"/>
        <v>0</v>
      </c>
      <c r="H57" s="81"/>
      <c r="I57" s="63"/>
    </row>
    <row r="58" spans="1:9" s="58" customFormat="1" ht="36" customHeight="1">
      <c r="A58" s="62" t="s">
        <v>148</v>
      </c>
      <c r="B58" s="42">
        <v>1082</v>
      </c>
      <c r="C58" s="80">
        <v>0</v>
      </c>
      <c r="D58" s="80">
        <v>0</v>
      </c>
      <c r="E58" s="80">
        <v>0</v>
      </c>
      <c r="F58" s="80">
        <v>0</v>
      </c>
      <c r="G58" s="80">
        <f t="shared" si="2"/>
        <v>0</v>
      </c>
      <c r="H58" s="81"/>
      <c r="I58" s="63"/>
    </row>
    <row r="59" spans="1:9" s="58" customFormat="1" ht="36" customHeight="1">
      <c r="A59" s="62" t="s">
        <v>43</v>
      </c>
      <c r="B59" s="42">
        <v>1083</v>
      </c>
      <c r="C59" s="80" t="s">
        <v>115</v>
      </c>
      <c r="D59" s="80" t="s">
        <v>115</v>
      </c>
      <c r="E59" s="80" t="s">
        <v>115</v>
      </c>
      <c r="F59" s="80" t="s">
        <v>115</v>
      </c>
      <c r="G59" s="80"/>
      <c r="H59" s="81"/>
      <c r="I59" s="63"/>
    </row>
    <row r="60" spans="1:9" s="58" customFormat="1" ht="36" customHeight="1">
      <c r="A60" s="62" t="s">
        <v>31</v>
      </c>
      <c r="B60" s="42">
        <v>1084</v>
      </c>
      <c r="C60" s="80" t="s">
        <v>115</v>
      </c>
      <c r="D60" s="80" t="s">
        <v>115</v>
      </c>
      <c r="E60" s="80" t="s">
        <v>115</v>
      </c>
      <c r="F60" s="80" t="s">
        <v>115</v>
      </c>
      <c r="G60" s="80"/>
      <c r="H60" s="81"/>
      <c r="I60" s="63"/>
    </row>
    <row r="61" spans="1:9" s="58" customFormat="1" ht="36" customHeight="1">
      <c r="A61" s="62" t="s">
        <v>38</v>
      </c>
      <c r="B61" s="42">
        <v>1085</v>
      </c>
      <c r="C61" s="80" t="s">
        <v>115</v>
      </c>
      <c r="D61" s="80" t="s">
        <v>115</v>
      </c>
      <c r="E61" s="80" t="s">
        <v>115</v>
      </c>
      <c r="F61" s="80" t="s">
        <v>115</v>
      </c>
      <c r="G61" s="80"/>
      <c r="H61" s="81"/>
      <c r="I61" s="63"/>
    </row>
    <row r="62" spans="1:9" s="58" customFormat="1" ht="36" customHeight="1">
      <c r="A62" s="62" t="s">
        <v>94</v>
      </c>
      <c r="B62" s="42">
        <v>1086</v>
      </c>
      <c r="C62" s="80" t="s">
        <v>115</v>
      </c>
      <c r="D62" s="80">
        <v>-8</v>
      </c>
      <c r="E62" s="80" t="s">
        <v>115</v>
      </c>
      <c r="F62" s="80">
        <v>-8</v>
      </c>
      <c r="G62" s="80">
        <v>-8</v>
      </c>
      <c r="H62" s="81"/>
      <c r="I62" s="63"/>
    </row>
    <row r="63" spans="1:9" s="58" customFormat="1" ht="44.25" customHeight="1">
      <c r="A63" s="65" t="s">
        <v>3</v>
      </c>
      <c r="B63" s="41">
        <v>1100</v>
      </c>
      <c r="C63" s="77">
        <f>SUM(C22,C23,C44,C52,C56)</f>
        <v>-539.29999999999995</v>
      </c>
      <c r="D63" s="77">
        <f>SUM(D22,D23,D44,D52,D56)</f>
        <v>-509.70000000000005</v>
      </c>
      <c r="E63" s="77">
        <f>SUM(E22,E23,E44,E52,E56)</f>
        <v>0.10000000000002274</v>
      </c>
      <c r="F63" s="77">
        <f>SUM(F22,F23,F44,F52,F56)</f>
        <v>-509.70000000000005</v>
      </c>
      <c r="G63" s="77">
        <f>F63-E63</f>
        <v>-509.80000000000007</v>
      </c>
      <c r="H63" s="82">
        <f>(F63/E63)*100</f>
        <v>-509699.99999988411</v>
      </c>
      <c r="I63" s="65"/>
    </row>
    <row r="64" spans="1:9" s="58" customFormat="1" ht="36" customHeight="1">
      <c r="A64" s="62" t="s">
        <v>59</v>
      </c>
      <c r="B64" s="42">
        <v>1110</v>
      </c>
      <c r="C64" s="80"/>
      <c r="D64" s="80"/>
      <c r="E64" s="80"/>
      <c r="F64" s="80"/>
      <c r="G64" s="80">
        <f>F64-E64</f>
        <v>0</v>
      </c>
      <c r="H64" s="81"/>
      <c r="I64" s="63"/>
    </row>
    <row r="65" spans="1:9" s="58" customFormat="1" ht="36" customHeight="1">
      <c r="A65" s="62" t="s">
        <v>63</v>
      </c>
      <c r="B65" s="42">
        <v>1120</v>
      </c>
      <c r="C65" s="80" t="s">
        <v>115</v>
      </c>
      <c r="D65" s="80" t="s">
        <v>115</v>
      </c>
      <c r="E65" s="80" t="s">
        <v>115</v>
      </c>
      <c r="F65" s="80" t="s">
        <v>115</v>
      </c>
      <c r="G65" s="80"/>
      <c r="H65" s="81"/>
      <c r="I65" s="63"/>
    </row>
    <row r="66" spans="1:9" s="58" customFormat="1" ht="44.25" customHeight="1">
      <c r="A66" s="65" t="s">
        <v>60</v>
      </c>
      <c r="B66" s="41">
        <v>1130</v>
      </c>
      <c r="C66" s="77"/>
      <c r="D66" s="77"/>
      <c r="E66" s="77"/>
      <c r="F66" s="77"/>
      <c r="G66" s="77">
        <f>F66-E66</f>
        <v>0</v>
      </c>
      <c r="H66" s="82"/>
      <c r="I66" s="65"/>
    </row>
    <row r="67" spans="1:9" s="58" customFormat="1" ht="44.25" customHeight="1">
      <c r="A67" s="65" t="s">
        <v>62</v>
      </c>
      <c r="B67" s="41">
        <v>1140</v>
      </c>
      <c r="C67" s="80" t="s">
        <v>115</v>
      </c>
      <c r="D67" s="80" t="s">
        <v>115</v>
      </c>
      <c r="E67" s="80" t="s">
        <v>115</v>
      </c>
      <c r="F67" s="80" t="s">
        <v>115</v>
      </c>
      <c r="G67" s="80"/>
      <c r="H67" s="82"/>
      <c r="I67" s="65"/>
    </row>
    <row r="68" spans="1:9" s="58" customFormat="1" ht="44.25" customHeight="1">
      <c r="A68" s="65" t="s">
        <v>123</v>
      </c>
      <c r="B68" s="41">
        <v>1150</v>
      </c>
      <c r="C68" s="77">
        <f>SUM(C69:C70)</f>
        <v>1.2</v>
      </c>
      <c r="D68" s="77">
        <f>SUM(D69:D70)</f>
        <v>0</v>
      </c>
      <c r="E68" s="77">
        <f>SUM(E69:E70)</f>
        <v>0</v>
      </c>
      <c r="F68" s="77">
        <f>SUM(F69:F70)</f>
        <v>0</v>
      </c>
      <c r="G68" s="77">
        <f>F68-E68</f>
        <v>0</v>
      </c>
      <c r="H68" s="82"/>
      <c r="I68" s="65"/>
    </row>
    <row r="69" spans="1:9" s="58" customFormat="1" ht="36" customHeight="1">
      <c r="A69" s="62" t="s">
        <v>85</v>
      </c>
      <c r="B69" s="42">
        <v>1151</v>
      </c>
      <c r="C69" s="80"/>
      <c r="D69" s="80"/>
      <c r="E69" s="80"/>
      <c r="F69" s="80"/>
      <c r="G69" s="80"/>
      <c r="H69" s="80"/>
      <c r="I69" s="63"/>
    </row>
    <row r="70" spans="1:9" s="58" customFormat="1" ht="36" customHeight="1">
      <c r="A70" s="62" t="s">
        <v>124</v>
      </c>
      <c r="B70" s="42">
        <v>1152</v>
      </c>
      <c r="C70" s="80">
        <v>1.2</v>
      </c>
      <c r="D70" s="80"/>
      <c r="E70" s="80"/>
      <c r="F70" s="80"/>
      <c r="G70" s="80"/>
      <c r="H70" s="80"/>
      <c r="I70" s="63"/>
    </row>
    <row r="71" spans="1:9" s="58" customFormat="1" ht="38.25" customHeight="1">
      <c r="A71" s="65" t="s">
        <v>125</v>
      </c>
      <c r="B71" s="41">
        <v>1160</v>
      </c>
      <c r="C71" s="77">
        <f>SUM(C72:C73)</f>
        <v>0</v>
      </c>
      <c r="D71" s="77">
        <f>SUM(D72:D73)</f>
        <v>0</v>
      </c>
      <c r="E71" s="77">
        <f>SUM(E72:E73)</f>
        <v>0</v>
      </c>
      <c r="F71" s="77">
        <f>SUM(F72:F73)</f>
        <v>0</v>
      </c>
      <c r="G71" s="77">
        <f>F71-E71</f>
        <v>0</v>
      </c>
      <c r="H71" s="77"/>
      <c r="I71" s="65"/>
    </row>
    <row r="72" spans="1:9" s="58" customFormat="1" ht="37.5" customHeight="1">
      <c r="A72" s="62" t="s">
        <v>85</v>
      </c>
      <c r="B72" s="42">
        <v>1161</v>
      </c>
      <c r="C72" s="80" t="s">
        <v>115</v>
      </c>
      <c r="D72" s="80" t="s">
        <v>115</v>
      </c>
      <c r="E72" s="80" t="s">
        <v>115</v>
      </c>
      <c r="F72" s="80" t="s">
        <v>115</v>
      </c>
      <c r="G72" s="80"/>
      <c r="H72" s="81"/>
      <c r="I72" s="63"/>
    </row>
    <row r="73" spans="1:9" s="58" customFormat="1" ht="39" customHeight="1">
      <c r="A73" s="62" t="s">
        <v>67</v>
      </c>
      <c r="B73" s="42">
        <v>1162</v>
      </c>
      <c r="C73" s="80" t="s">
        <v>115</v>
      </c>
      <c r="D73" s="80" t="s">
        <v>115</v>
      </c>
      <c r="E73" s="80" t="s">
        <v>115</v>
      </c>
      <c r="F73" s="80" t="s">
        <v>115</v>
      </c>
      <c r="G73" s="80"/>
      <c r="H73" s="81"/>
      <c r="I73" s="63"/>
    </row>
    <row r="74" spans="1:9" s="58" customFormat="1" ht="36" customHeight="1">
      <c r="A74" s="59" t="s">
        <v>53</v>
      </c>
      <c r="B74" s="60">
        <v>1170</v>
      </c>
      <c r="C74" s="78">
        <f>SUM(C63,C64,C65,C66,C67,C68,C71)</f>
        <v>-538.09999999999991</v>
      </c>
      <c r="D74" s="78">
        <f>SUM(D63,D64,D65,D66,D67,D68,D71)</f>
        <v>-509.70000000000005</v>
      </c>
      <c r="E74" s="78">
        <f>SUM(E63,E64,E65,E66,E67,E68,E71)</f>
        <v>0.10000000000002274</v>
      </c>
      <c r="F74" s="78">
        <f>SUM(F63,F64,F65,F66,F67,F68,F71)</f>
        <v>-509.70000000000005</v>
      </c>
      <c r="G74" s="78">
        <f>F74-E74</f>
        <v>-509.80000000000007</v>
      </c>
      <c r="H74" s="79">
        <f>(F74/E74)*100</f>
        <v>-509699.99999988411</v>
      </c>
      <c r="I74" s="61"/>
    </row>
    <row r="75" spans="1:9" s="58" customFormat="1" ht="39" customHeight="1">
      <c r="A75" s="62" t="s">
        <v>116</v>
      </c>
      <c r="B75" s="42">
        <v>1180</v>
      </c>
      <c r="C75" s="80" t="s">
        <v>115</v>
      </c>
      <c r="D75" s="80">
        <v>-14.4</v>
      </c>
      <c r="E75" s="80" t="s">
        <v>115</v>
      </c>
      <c r="F75" s="80">
        <v>-14.4</v>
      </c>
      <c r="G75" s="80">
        <v>-14.4</v>
      </c>
      <c r="H75" s="81"/>
      <c r="I75" s="63"/>
    </row>
    <row r="76" spans="1:9" s="58" customFormat="1" ht="39" customHeight="1">
      <c r="A76" s="62" t="s">
        <v>117</v>
      </c>
      <c r="B76" s="42">
        <v>1181</v>
      </c>
      <c r="C76" s="80"/>
      <c r="D76" s="80"/>
      <c r="E76" s="80"/>
      <c r="F76" s="80"/>
      <c r="G76" s="80"/>
      <c r="H76" s="81"/>
      <c r="I76" s="63"/>
    </row>
    <row r="77" spans="1:9" s="58" customFormat="1" ht="39" customHeight="1">
      <c r="A77" s="62" t="s">
        <v>118</v>
      </c>
      <c r="B77" s="42">
        <v>1190</v>
      </c>
      <c r="C77" s="80"/>
      <c r="D77" s="80"/>
      <c r="E77" s="80"/>
      <c r="F77" s="80"/>
      <c r="G77" s="80"/>
      <c r="H77" s="81"/>
      <c r="I77" s="63"/>
    </row>
    <row r="78" spans="1:9" s="58" customFormat="1" ht="39" customHeight="1">
      <c r="A78" s="62" t="s">
        <v>119</v>
      </c>
      <c r="B78" s="42">
        <v>1191</v>
      </c>
      <c r="C78" s="80" t="s">
        <v>115</v>
      </c>
      <c r="D78" s="80" t="s">
        <v>115</v>
      </c>
      <c r="E78" s="80" t="s">
        <v>115</v>
      </c>
      <c r="F78" s="80" t="s">
        <v>115</v>
      </c>
      <c r="G78" s="80"/>
      <c r="H78" s="81"/>
      <c r="I78" s="63"/>
    </row>
    <row r="79" spans="1:9" s="58" customFormat="1" ht="38.25" customHeight="1">
      <c r="A79" s="65" t="s">
        <v>128</v>
      </c>
      <c r="B79" s="41">
        <v>1200</v>
      </c>
      <c r="C79" s="77">
        <f>SUM(C74,C75,C76,C77,C78)</f>
        <v>-538.09999999999991</v>
      </c>
      <c r="D79" s="77">
        <f>SUM(D74,D75,D76,D77,D78)</f>
        <v>-524.1</v>
      </c>
      <c r="E79" s="77">
        <f>SUM(E74,E75,E76,E77,E78)</f>
        <v>0.10000000000002274</v>
      </c>
      <c r="F79" s="77">
        <f>SUM(F74,F75,F76,F77,F78)</f>
        <v>-524.1</v>
      </c>
      <c r="G79" s="77">
        <f>F79-E79</f>
        <v>-524.20000000000005</v>
      </c>
      <c r="H79" s="82">
        <f t="shared" ref="H79:H99" si="3">(F79/E79)*100</f>
        <v>-524099.99999988085</v>
      </c>
      <c r="I79" s="65"/>
    </row>
    <row r="80" spans="1:9" s="58" customFormat="1" ht="39" customHeight="1">
      <c r="A80" s="62" t="s">
        <v>11</v>
      </c>
      <c r="B80" s="42">
        <v>1201</v>
      </c>
      <c r="C80" s="80"/>
      <c r="D80" s="80"/>
      <c r="E80" s="80">
        <v>0.1</v>
      </c>
      <c r="F80" s="80"/>
      <c r="G80" s="80">
        <f>F80-E80</f>
        <v>-0.1</v>
      </c>
      <c r="H80" s="81">
        <f t="shared" si="3"/>
        <v>0</v>
      </c>
      <c r="I80" s="63"/>
    </row>
    <row r="81" spans="1:9" s="58" customFormat="1" ht="39" customHeight="1">
      <c r="A81" s="62" t="s">
        <v>12</v>
      </c>
      <c r="B81" s="42">
        <v>1202</v>
      </c>
      <c r="C81" s="80">
        <v>-538.1</v>
      </c>
      <c r="D81" s="80">
        <f>F81</f>
        <v>-524.1</v>
      </c>
      <c r="E81" s="80" t="s">
        <v>115</v>
      </c>
      <c r="F81" s="80">
        <v>-524.1</v>
      </c>
      <c r="G81" s="80">
        <v>-524.1</v>
      </c>
      <c r="H81" s="81"/>
      <c r="I81" s="63"/>
    </row>
    <row r="82" spans="1:9" s="58" customFormat="1" ht="38.25" customHeight="1">
      <c r="A82" s="65" t="s">
        <v>8</v>
      </c>
      <c r="B82" s="41">
        <v>1210</v>
      </c>
      <c r="C82" s="78">
        <f>SUM(C12,C52,C64,C66,C68,C76,C77)</f>
        <v>50.900000000000006</v>
      </c>
      <c r="D82" s="78">
        <f>SUM(D12,D52,D64,D66,D68,D76,D77)</f>
        <v>165.9</v>
      </c>
      <c r="E82" s="78">
        <f>SUM(E12,E52,E64,E66,E68,E76,E77)</f>
        <v>993.5</v>
      </c>
      <c r="F82" s="78">
        <f>SUM(F12,F52,F64,F66,F68,F76,F77)</f>
        <v>165.9</v>
      </c>
      <c r="G82" s="78">
        <f>F82-E82</f>
        <v>-827.6</v>
      </c>
      <c r="H82" s="82">
        <f t="shared" si="3"/>
        <v>16.698540513336692</v>
      </c>
      <c r="I82" s="65"/>
    </row>
    <row r="83" spans="1:9" s="58" customFormat="1" ht="39.75" customHeight="1">
      <c r="A83" s="65" t="s">
        <v>66</v>
      </c>
      <c r="B83" s="41">
        <v>1220</v>
      </c>
      <c r="C83" s="77">
        <f>SUM(C13,C23,C44,C56,C65,C67,C71,C75,C78)</f>
        <v>-589</v>
      </c>
      <c r="D83" s="77">
        <f>SUM(D13,D23,D44,D56,D65,D67,D71,D75,D78)</f>
        <v>-690.00000000000011</v>
      </c>
      <c r="E83" s="77">
        <f>SUM(E13,E23,E44,E56,E65,E67,E71,E75,E78)</f>
        <v>-993.4</v>
      </c>
      <c r="F83" s="77">
        <f>SUM(F13,F23,F44,F56,F65,F67,F71,F75,F78)</f>
        <v>-690.00000000000011</v>
      </c>
      <c r="G83" s="77">
        <f>F83-E83</f>
        <v>303.39999999999986</v>
      </c>
      <c r="H83" s="82">
        <f t="shared" si="3"/>
        <v>69.458425609019542</v>
      </c>
      <c r="I83" s="65"/>
    </row>
    <row r="84" spans="1:9" s="58" customFormat="1" ht="39" customHeight="1">
      <c r="A84" s="62" t="s">
        <v>95</v>
      </c>
      <c r="B84" s="42">
        <v>1230</v>
      </c>
      <c r="C84" s="80"/>
      <c r="D84" s="80"/>
      <c r="E84" s="80"/>
      <c r="F84" s="80"/>
      <c r="G84" s="80">
        <f>F84-E84</f>
        <v>0</v>
      </c>
      <c r="H84" s="81"/>
      <c r="I84" s="63"/>
    </row>
    <row r="85" spans="1:9" s="58" customFormat="1" ht="36.75" customHeight="1">
      <c r="A85" s="65" t="s">
        <v>76</v>
      </c>
      <c r="B85" s="65"/>
      <c r="C85" s="77"/>
      <c r="D85" s="77"/>
      <c r="E85" s="77"/>
      <c r="F85" s="77"/>
      <c r="G85" s="77"/>
      <c r="H85" s="77"/>
      <c r="I85" s="65"/>
    </row>
    <row r="86" spans="1:9" s="58" customFormat="1" ht="39" customHeight="1">
      <c r="A86" s="62" t="s">
        <v>101</v>
      </c>
      <c r="B86" s="42">
        <v>1300</v>
      </c>
      <c r="C86" s="80">
        <f>C63</f>
        <v>-539.29999999999995</v>
      </c>
      <c r="D86" s="80">
        <f>D63</f>
        <v>-509.70000000000005</v>
      </c>
      <c r="E86" s="80">
        <f>E63</f>
        <v>0.10000000000002274</v>
      </c>
      <c r="F86" s="80">
        <f>F63</f>
        <v>-509.70000000000005</v>
      </c>
      <c r="G86" s="80">
        <f t="shared" ref="G86:G92" si="4">F86-E86</f>
        <v>-509.80000000000007</v>
      </c>
      <c r="H86" s="81">
        <f t="shared" si="3"/>
        <v>-509699.99999988411</v>
      </c>
      <c r="I86" s="63"/>
    </row>
    <row r="87" spans="1:9" s="58" customFormat="1" ht="39" customHeight="1">
      <c r="A87" s="62" t="s">
        <v>130</v>
      </c>
      <c r="B87" s="42">
        <v>1301</v>
      </c>
      <c r="C87" s="80">
        <v>27.4</v>
      </c>
      <c r="D87" s="80">
        <f>F87</f>
        <v>26.2</v>
      </c>
      <c r="E87" s="80">
        <v>27.3</v>
      </c>
      <c r="F87" s="80">
        <v>26.2</v>
      </c>
      <c r="G87" s="80">
        <f t="shared" si="4"/>
        <v>-1.1000000000000014</v>
      </c>
      <c r="H87" s="81">
        <f t="shared" si="3"/>
        <v>95.970695970695957</v>
      </c>
      <c r="I87" s="63"/>
    </row>
    <row r="88" spans="1:9" s="58" customFormat="1" ht="39" customHeight="1">
      <c r="A88" s="62" t="s">
        <v>131</v>
      </c>
      <c r="B88" s="42">
        <v>1302</v>
      </c>
      <c r="C88" s="80">
        <f>C53</f>
        <v>0</v>
      </c>
      <c r="D88" s="80">
        <f>D53</f>
        <v>0</v>
      </c>
      <c r="E88" s="80">
        <f>E53</f>
        <v>0</v>
      </c>
      <c r="F88" s="80">
        <f>F53</f>
        <v>0</v>
      </c>
      <c r="G88" s="80">
        <f t="shared" si="4"/>
        <v>0</v>
      </c>
      <c r="H88" s="81"/>
      <c r="I88" s="63"/>
    </row>
    <row r="89" spans="1:9" s="58" customFormat="1" ht="39" customHeight="1">
      <c r="A89" s="62" t="s">
        <v>132</v>
      </c>
      <c r="B89" s="42">
        <v>1303</v>
      </c>
      <c r="C89" s="80">
        <f>C57</f>
        <v>0</v>
      </c>
      <c r="D89" s="80">
        <f>D57</f>
        <v>0</v>
      </c>
      <c r="E89" s="80">
        <f>E57</f>
        <v>0</v>
      </c>
      <c r="F89" s="80">
        <f>F57</f>
        <v>0</v>
      </c>
      <c r="G89" s="80">
        <f t="shared" si="4"/>
        <v>0</v>
      </c>
      <c r="H89" s="81"/>
      <c r="I89" s="63"/>
    </row>
    <row r="90" spans="1:9" s="58" customFormat="1" ht="39" customHeight="1">
      <c r="A90" s="62" t="s">
        <v>133</v>
      </c>
      <c r="B90" s="42">
        <v>1304</v>
      </c>
      <c r="C90" s="80">
        <f>C54</f>
        <v>0</v>
      </c>
      <c r="D90" s="80">
        <f>D54</f>
        <v>0</v>
      </c>
      <c r="E90" s="80">
        <f>E54</f>
        <v>0</v>
      </c>
      <c r="F90" s="80">
        <f>F54</f>
        <v>0</v>
      </c>
      <c r="G90" s="80"/>
      <c r="H90" s="81"/>
      <c r="I90" s="63"/>
    </row>
    <row r="91" spans="1:9" s="58" customFormat="1" ht="39" customHeight="1">
      <c r="A91" s="62" t="s">
        <v>134</v>
      </c>
      <c r="B91" s="42">
        <v>1305</v>
      </c>
      <c r="C91" s="80">
        <f>C58</f>
        <v>0</v>
      </c>
      <c r="D91" s="80">
        <f>D58</f>
        <v>0</v>
      </c>
      <c r="E91" s="80">
        <f>E58</f>
        <v>0</v>
      </c>
      <c r="F91" s="80">
        <f>F58</f>
        <v>0</v>
      </c>
      <c r="G91" s="80">
        <f t="shared" si="4"/>
        <v>0</v>
      </c>
      <c r="H91" s="81"/>
      <c r="I91" s="63"/>
    </row>
    <row r="92" spans="1:9" s="58" customFormat="1" ht="27.75" customHeight="1">
      <c r="A92" s="65" t="s">
        <v>73</v>
      </c>
      <c r="B92" s="41">
        <v>1310</v>
      </c>
      <c r="C92" s="77">
        <f>C86+C87-C88-C89-C90-C91</f>
        <v>-511.9</v>
      </c>
      <c r="D92" s="77">
        <f>D86+D87-D88-D89-D90-D91</f>
        <v>-483.50000000000006</v>
      </c>
      <c r="E92" s="77">
        <f>E86+E87-E88-E89-E90-E91</f>
        <v>27.400000000000023</v>
      </c>
      <c r="F92" s="77">
        <f>F86+F87-F88-F89-F90-F91</f>
        <v>-483.50000000000006</v>
      </c>
      <c r="G92" s="77">
        <f t="shared" si="4"/>
        <v>-510.90000000000009</v>
      </c>
      <c r="H92" s="82">
        <f t="shared" si="3"/>
        <v>-1764.5985401459843</v>
      </c>
      <c r="I92" s="65"/>
    </row>
    <row r="93" spans="1:9" s="58" customFormat="1" ht="39" customHeight="1">
      <c r="A93" s="62" t="s">
        <v>89</v>
      </c>
      <c r="B93" s="42"/>
      <c r="C93" s="80"/>
      <c r="D93" s="80"/>
      <c r="E93" s="80"/>
      <c r="F93" s="80"/>
      <c r="G93" s="80"/>
      <c r="H93" s="81"/>
      <c r="I93" s="63"/>
    </row>
    <row r="94" spans="1:9" s="58" customFormat="1" ht="39" customHeight="1">
      <c r="A94" s="62" t="s">
        <v>189</v>
      </c>
      <c r="B94" s="42">
        <v>1400</v>
      </c>
      <c r="C94" s="80">
        <v>25.4</v>
      </c>
      <c r="D94" s="80">
        <f>F94</f>
        <v>30.7</v>
      </c>
      <c r="E94" s="80">
        <v>36.200000000000003</v>
      </c>
      <c r="F94" s="80">
        <v>30.7</v>
      </c>
      <c r="G94" s="80">
        <f t="shared" ref="G94:G99" si="5">F94-E94</f>
        <v>-5.5000000000000036</v>
      </c>
      <c r="H94" s="81">
        <f t="shared" si="3"/>
        <v>84.806629834254139</v>
      </c>
      <c r="I94" s="63"/>
    </row>
    <row r="95" spans="1:9" s="58" customFormat="1" ht="39" customHeight="1">
      <c r="A95" s="62" t="s">
        <v>4</v>
      </c>
      <c r="B95" s="42">
        <v>1410</v>
      </c>
      <c r="C95" s="80">
        <v>427.5</v>
      </c>
      <c r="D95" s="80">
        <f>F95</f>
        <v>486.8</v>
      </c>
      <c r="E95" s="80">
        <v>738.8</v>
      </c>
      <c r="F95" s="80">
        <v>486.8</v>
      </c>
      <c r="G95" s="80">
        <f t="shared" si="5"/>
        <v>-251.99999999999994</v>
      </c>
      <c r="H95" s="81">
        <f t="shared" si="3"/>
        <v>65.890633459664329</v>
      </c>
      <c r="I95" s="63"/>
    </row>
    <row r="96" spans="1:9" s="58" customFormat="1" ht="39" customHeight="1">
      <c r="A96" s="62" t="s">
        <v>5</v>
      </c>
      <c r="B96" s="42">
        <v>1420</v>
      </c>
      <c r="C96" s="80">
        <v>84.5</v>
      </c>
      <c r="D96" s="80">
        <f>F96</f>
        <v>94.7</v>
      </c>
      <c r="E96" s="80">
        <v>162.5</v>
      </c>
      <c r="F96" s="80">
        <v>94.7</v>
      </c>
      <c r="G96" s="80">
        <f t="shared" si="5"/>
        <v>-67.8</v>
      </c>
      <c r="H96" s="81">
        <f t="shared" si="3"/>
        <v>58.276923076923083</v>
      </c>
      <c r="I96" s="63"/>
    </row>
    <row r="97" spans="1:9" s="58" customFormat="1" ht="39" customHeight="1">
      <c r="A97" s="62" t="s">
        <v>6</v>
      </c>
      <c r="B97" s="42">
        <v>1430</v>
      </c>
      <c r="C97" s="80">
        <v>27.4</v>
      </c>
      <c r="D97" s="80">
        <f>F97</f>
        <v>26.2</v>
      </c>
      <c r="E97" s="80">
        <v>27.3</v>
      </c>
      <c r="F97" s="80">
        <v>26.2</v>
      </c>
      <c r="G97" s="80">
        <f t="shared" si="5"/>
        <v>-1.1000000000000014</v>
      </c>
      <c r="H97" s="81">
        <f t="shared" si="3"/>
        <v>95.970695970695957</v>
      </c>
      <c r="I97" s="63"/>
    </row>
    <row r="98" spans="1:9" s="58" customFormat="1" ht="39" customHeight="1">
      <c r="A98" s="62" t="s">
        <v>14</v>
      </c>
      <c r="B98" s="42">
        <v>1440</v>
      </c>
      <c r="C98" s="80">
        <v>24.2</v>
      </c>
      <c r="D98" s="80">
        <f>F98</f>
        <v>37.200000000000003</v>
      </c>
      <c r="E98" s="80">
        <v>28.6</v>
      </c>
      <c r="F98" s="80">
        <v>37.200000000000003</v>
      </c>
      <c r="G98" s="80">
        <f t="shared" si="5"/>
        <v>8.6000000000000014</v>
      </c>
      <c r="H98" s="81">
        <f t="shared" si="3"/>
        <v>130.06993006993008</v>
      </c>
      <c r="I98" s="63"/>
    </row>
    <row r="99" spans="1:9" s="58" customFormat="1" ht="39" customHeight="1">
      <c r="A99" s="59" t="s">
        <v>34</v>
      </c>
      <c r="B99" s="60">
        <v>1450</v>
      </c>
      <c r="C99" s="78">
        <f>SUM(C94,C95:C98)</f>
        <v>589</v>
      </c>
      <c r="D99" s="78">
        <f>SUM(D94,D95:D98)</f>
        <v>675.60000000000014</v>
      </c>
      <c r="E99" s="78">
        <f>SUM(E94,E95:E98)</f>
        <v>993.4</v>
      </c>
      <c r="F99" s="78">
        <f>SUM(F94,F95:F98)</f>
        <v>675.60000000000014</v>
      </c>
      <c r="G99" s="78">
        <f t="shared" si="5"/>
        <v>-317.79999999999984</v>
      </c>
      <c r="H99" s="79">
        <f t="shared" si="3"/>
        <v>68.008858465874795</v>
      </c>
      <c r="I99" s="61"/>
    </row>
    <row r="100" spans="1:9" s="58" customFormat="1" ht="20.25">
      <c r="A100" s="67"/>
      <c r="B100" s="68"/>
      <c r="C100" s="68"/>
      <c r="D100" s="68"/>
      <c r="E100" s="68"/>
      <c r="F100" s="68"/>
      <c r="G100" s="68"/>
      <c r="H100" s="68"/>
      <c r="I100" s="68"/>
    </row>
    <row r="101" spans="1:9" ht="27.75" customHeight="1">
      <c r="A101" s="176" t="s">
        <v>207</v>
      </c>
      <c r="B101" s="69"/>
      <c r="C101" s="203"/>
      <c r="D101" s="203"/>
      <c r="E101" s="70"/>
      <c r="F101" s="204" t="s">
        <v>208</v>
      </c>
      <c r="G101" s="204"/>
      <c r="H101" s="204"/>
      <c r="I101" s="71"/>
    </row>
    <row r="102" spans="1:9">
      <c r="A102" s="72" t="s">
        <v>172</v>
      </c>
      <c r="B102" s="73"/>
      <c r="C102" s="201" t="s">
        <v>110</v>
      </c>
      <c r="D102" s="201"/>
      <c r="E102" s="73"/>
      <c r="F102" s="202" t="s">
        <v>55</v>
      </c>
      <c r="G102" s="202"/>
      <c r="H102" s="202"/>
      <c r="I102" s="73"/>
    </row>
    <row r="103" spans="1:9">
      <c r="A103" s="74"/>
      <c r="B103" s="72"/>
      <c r="C103" s="72"/>
      <c r="D103" s="72"/>
      <c r="E103" s="72"/>
      <c r="F103" s="72"/>
      <c r="G103" s="72"/>
      <c r="H103" s="72"/>
      <c r="I103" s="72"/>
    </row>
    <row r="104" spans="1:9">
      <c r="A104" s="74"/>
      <c r="B104" s="72"/>
      <c r="C104" s="72"/>
      <c r="D104" s="72"/>
      <c r="E104" s="72"/>
      <c r="F104" s="72"/>
      <c r="G104" s="72"/>
      <c r="H104" s="72"/>
      <c r="I104" s="72"/>
    </row>
    <row r="105" spans="1:9">
      <c r="A105" s="74"/>
      <c r="B105" s="72"/>
      <c r="C105" s="72"/>
      <c r="D105" s="72"/>
      <c r="E105" s="72"/>
      <c r="F105" s="72"/>
      <c r="G105" s="72"/>
      <c r="H105" s="72"/>
      <c r="I105" s="72"/>
    </row>
    <row r="106" spans="1:9">
      <c r="A106" s="74"/>
      <c r="B106" s="72"/>
      <c r="C106" s="72"/>
      <c r="D106" s="72"/>
      <c r="E106" s="72"/>
      <c r="F106" s="72"/>
      <c r="G106" s="72"/>
      <c r="H106" s="72"/>
      <c r="I106" s="72"/>
    </row>
    <row r="107" spans="1:9">
      <c r="A107" s="74"/>
      <c r="B107" s="72"/>
      <c r="C107" s="72"/>
      <c r="D107" s="72"/>
      <c r="E107" s="72"/>
      <c r="F107" s="72"/>
      <c r="G107" s="72"/>
      <c r="H107" s="72"/>
      <c r="I107" s="72"/>
    </row>
    <row r="108" spans="1:9">
      <c r="A108" s="74"/>
      <c r="B108" s="72"/>
      <c r="C108" s="72"/>
      <c r="D108" s="72"/>
      <c r="E108" s="72"/>
      <c r="F108" s="72"/>
      <c r="G108" s="72"/>
      <c r="H108" s="72"/>
      <c r="I108" s="72"/>
    </row>
    <row r="109" spans="1:9">
      <c r="A109" s="74"/>
      <c r="B109" s="72"/>
      <c r="C109" s="72"/>
      <c r="D109" s="72"/>
      <c r="E109" s="72"/>
      <c r="F109" s="72"/>
      <c r="G109" s="72"/>
      <c r="H109" s="72"/>
      <c r="I109" s="72"/>
    </row>
    <row r="110" spans="1:9">
      <c r="A110" s="75"/>
      <c r="G110" s="175"/>
    </row>
    <row r="111" spans="1:9">
      <c r="A111" s="75"/>
    </row>
    <row r="112" spans="1:9">
      <c r="A112" s="75"/>
    </row>
    <row r="113" spans="1:1">
      <c r="A113" s="75"/>
    </row>
    <row r="114" spans="1:1">
      <c r="A114" s="75"/>
    </row>
    <row r="115" spans="1:1">
      <c r="A115" s="75"/>
    </row>
    <row r="116" spans="1:1">
      <c r="A116" s="75"/>
    </row>
    <row r="117" spans="1:1">
      <c r="A117" s="75"/>
    </row>
    <row r="118" spans="1:1">
      <c r="A118" s="75"/>
    </row>
    <row r="119" spans="1:1">
      <c r="A119" s="75"/>
    </row>
    <row r="120" spans="1:1">
      <c r="A120" s="75"/>
    </row>
    <row r="121" spans="1:1">
      <c r="A121" s="75"/>
    </row>
    <row r="122" spans="1:1">
      <c r="A122" s="75"/>
    </row>
    <row r="123" spans="1:1">
      <c r="A123" s="75"/>
    </row>
    <row r="124" spans="1:1">
      <c r="A124" s="75"/>
    </row>
    <row r="125" spans="1:1">
      <c r="A125" s="75"/>
    </row>
    <row r="126" spans="1:1">
      <c r="A126" s="75"/>
    </row>
    <row r="127" spans="1:1">
      <c r="A127" s="75"/>
    </row>
    <row r="128" spans="1:1">
      <c r="A128" s="75"/>
    </row>
    <row r="129" spans="1:1">
      <c r="A129" s="75"/>
    </row>
    <row r="130" spans="1:1">
      <c r="A130" s="75"/>
    </row>
    <row r="131" spans="1:1">
      <c r="A131" s="75"/>
    </row>
    <row r="132" spans="1:1">
      <c r="A132" s="75"/>
    </row>
    <row r="133" spans="1:1">
      <c r="A133" s="75"/>
    </row>
    <row r="134" spans="1:1">
      <c r="A134" s="75"/>
    </row>
    <row r="135" spans="1:1">
      <c r="A135" s="75"/>
    </row>
    <row r="136" spans="1:1">
      <c r="A136" s="75"/>
    </row>
    <row r="137" spans="1:1">
      <c r="A137" s="75"/>
    </row>
    <row r="138" spans="1:1">
      <c r="A138" s="75"/>
    </row>
    <row r="139" spans="1:1">
      <c r="A139" s="75"/>
    </row>
    <row r="140" spans="1:1">
      <c r="A140" s="75"/>
    </row>
    <row r="141" spans="1:1">
      <c r="A141" s="75"/>
    </row>
    <row r="142" spans="1:1">
      <c r="A142" s="75"/>
    </row>
    <row r="143" spans="1:1">
      <c r="A143" s="75"/>
    </row>
    <row r="144" spans="1:1">
      <c r="A144" s="75"/>
    </row>
    <row r="145" spans="1:1">
      <c r="A145" s="75"/>
    </row>
    <row r="146" spans="1:1">
      <c r="A146" s="75"/>
    </row>
    <row r="147" spans="1:1">
      <c r="A147" s="75"/>
    </row>
    <row r="148" spans="1:1">
      <c r="A148" s="75"/>
    </row>
    <row r="149" spans="1:1">
      <c r="A149" s="75"/>
    </row>
    <row r="150" spans="1:1">
      <c r="A150" s="75"/>
    </row>
    <row r="151" spans="1:1">
      <c r="A151" s="75"/>
    </row>
    <row r="152" spans="1:1">
      <c r="A152" s="75"/>
    </row>
    <row r="153" spans="1:1">
      <c r="A153" s="75"/>
    </row>
    <row r="154" spans="1:1">
      <c r="A154" s="75"/>
    </row>
    <row r="155" spans="1:1">
      <c r="A155" s="75"/>
    </row>
    <row r="156" spans="1:1">
      <c r="A156" s="75"/>
    </row>
    <row r="157" spans="1:1">
      <c r="A157" s="75"/>
    </row>
    <row r="158" spans="1:1">
      <c r="A158" s="75"/>
    </row>
    <row r="159" spans="1:1">
      <c r="A159" s="75"/>
    </row>
    <row r="160" spans="1:1">
      <c r="A160" s="75"/>
    </row>
    <row r="161" spans="1:1">
      <c r="A161" s="76"/>
    </row>
    <row r="162" spans="1:1">
      <c r="A162" s="76"/>
    </row>
    <row r="163" spans="1:1">
      <c r="A163" s="76"/>
    </row>
    <row r="164" spans="1:1">
      <c r="A164" s="76"/>
    </row>
    <row r="165" spans="1:1">
      <c r="A165" s="76"/>
    </row>
    <row r="166" spans="1:1">
      <c r="A166" s="76"/>
    </row>
    <row r="167" spans="1:1">
      <c r="A167" s="76"/>
    </row>
    <row r="168" spans="1:1">
      <c r="A168" s="76"/>
    </row>
    <row r="169" spans="1:1">
      <c r="A169" s="76"/>
    </row>
    <row r="170" spans="1:1">
      <c r="A170" s="76"/>
    </row>
    <row r="171" spans="1:1">
      <c r="A171" s="76"/>
    </row>
    <row r="172" spans="1:1">
      <c r="A172" s="76"/>
    </row>
    <row r="173" spans="1:1">
      <c r="A173" s="76"/>
    </row>
    <row r="174" spans="1:1">
      <c r="A174" s="76"/>
    </row>
    <row r="175" spans="1:1">
      <c r="A175" s="76"/>
    </row>
    <row r="176" spans="1:1">
      <c r="A176" s="76"/>
    </row>
    <row r="177" spans="1:1">
      <c r="A177" s="76"/>
    </row>
    <row r="178" spans="1:1">
      <c r="A178" s="76"/>
    </row>
    <row r="179" spans="1:1">
      <c r="A179" s="76"/>
    </row>
    <row r="180" spans="1:1">
      <c r="A180" s="76"/>
    </row>
    <row r="181" spans="1:1">
      <c r="A181" s="76"/>
    </row>
    <row r="182" spans="1:1">
      <c r="A182" s="76"/>
    </row>
    <row r="183" spans="1:1">
      <c r="A183" s="76"/>
    </row>
    <row r="184" spans="1:1">
      <c r="A184" s="76"/>
    </row>
    <row r="185" spans="1:1">
      <c r="A185" s="76"/>
    </row>
    <row r="186" spans="1:1">
      <c r="A186" s="76"/>
    </row>
    <row r="187" spans="1:1">
      <c r="A187" s="76"/>
    </row>
    <row r="188" spans="1:1">
      <c r="A188" s="76"/>
    </row>
    <row r="189" spans="1:1">
      <c r="A189" s="76"/>
    </row>
    <row r="190" spans="1:1">
      <c r="A190" s="76"/>
    </row>
    <row r="191" spans="1:1">
      <c r="A191" s="76"/>
    </row>
    <row r="192" spans="1:1">
      <c r="A192" s="76"/>
    </row>
    <row r="193" spans="1:1">
      <c r="A193" s="76"/>
    </row>
    <row r="194" spans="1:1">
      <c r="A194" s="76"/>
    </row>
    <row r="195" spans="1:1">
      <c r="A195" s="76"/>
    </row>
    <row r="196" spans="1:1">
      <c r="A196" s="76"/>
    </row>
    <row r="197" spans="1:1">
      <c r="A197" s="76"/>
    </row>
    <row r="198" spans="1:1">
      <c r="A198" s="76"/>
    </row>
    <row r="199" spans="1:1">
      <c r="A199" s="76"/>
    </row>
    <row r="200" spans="1:1">
      <c r="A200" s="76"/>
    </row>
    <row r="201" spans="1:1">
      <c r="A201" s="76"/>
    </row>
    <row r="202" spans="1:1">
      <c r="A202" s="76"/>
    </row>
    <row r="203" spans="1:1">
      <c r="A203" s="76"/>
    </row>
    <row r="204" spans="1:1">
      <c r="A204" s="76"/>
    </row>
    <row r="205" spans="1:1">
      <c r="A205" s="76"/>
    </row>
    <row r="206" spans="1:1">
      <c r="A206" s="76"/>
    </row>
    <row r="207" spans="1:1">
      <c r="A207" s="76"/>
    </row>
    <row r="208" spans="1:1">
      <c r="A208" s="76"/>
    </row>
    <row r="209" spans="1:1">
      <c r="A209" s="76"/>
    </row>
    <row r="210" spans="1:1">
      <c r="A210" s="76"/>
    </row>
    <row r="211" spans="1:1">
      <c r="A211" s="76"/>
    </row>
    <row r="212" spans="1:1">
      <c r="A212" s="76"/>
    </row>
    <row r="213" spans="1:1">
      <c r="A213" s="76"/>
    </row>
    <row r="214" spans="1:1">
      <c r="A214" s="76"/>
    </row>
    <row r="215" spans="1:1">
      <c r="A215" s="76"/>
    </row>
    <row r="216" spans="1:1">
      <c r="A216" s="76"/>
    </row>
    <row r="217" spans="1:1">
      <c r="A217" s="76"/>
    </row>
    <row r="218" spans="1:1">
      <c r="A218" s="76"/>
    </row>
    <row r="219" spans="1:1">
      <c r="A219" s="76"/>
    </row>
    <row r="220" spans="1:1">
      <c r="A220" s="76"/>
    </row>
    <row r="221" spans="1:1">
      <c r="A221" s="76"/>
    </row>
    <row r="222" spans="1:1">
      <c r="A222" s="76"/>
    </row>
    <row r="223" spans="1:1">
      <c r="A223" s="76"/>
    </row>
    <row r="224" spans="1:1">
      <c r="A224" s="76"/>
    </row>
    <row r="225" spans="1:1">
      <c r="A225" s="76"/>
    </row>
    <row r="226" spans="1:1">
      <c r="A226" s="76"/>
    </row>
    <row r="227" spans="1:1">
      <c r="A227" s="76"/>
    </row>
    <row r="228" spans="1:1">
      <c r="A228" s="76"/>
    </row>
    <row r="229" spans="1:1">
      <c r="A229" s="76"/>
    </row>
    <row r="230" spans="1:1">
      <c r="A230" s="76"/>
    </row>
    <row r="231" spans="1:1">
      <c r="A231" s="76"/>
    </row>
    <row r="232" spans="1:1">
      <c r="A232" s="76"/>
    </row>
    <row r="233" spans="1:1">
      <c r="A233" s="76"/>
    </row>
    <row r="234" spans="1:1">
      <c r="A234" s="76"/>
    </row>
    <row r="235" spans="1:1">
      <c r="A235" s="76"/>
    </row>
    <row r="236" spans="1:1">
      <c r="A236" s="76"/>
    </row>
    <row r="237" spans="1:1">
      <c r="A237" s="76"/>
    </row>
    <row r="238" spans="1:1">
      <c r="A238" s="76"/>
    </row>
    <row r="239" spans="1:1">
      <c r="A239" s="76"/>
    </row>
    <row r="240" spans="1:1">
      <c r="A240" s="76"/>
    </row>
    <row r="241" spans="1:1">
      <c r="A241" s="76"/>
    </row>
    <row r="242" spans="1:1">
      <c r="A242" s="76"/>
    </row>
    <row r="243" spans="1:1">
      <c r="A243" s="76"/>
    </row>
    <row r="244" spans="1:1">
      <c r="A244" s="76"/>
    </row>
    <row r="245" spans="1:1">
      <c r="A245" s="76"/>
    </row>
    <row r="246" spans="1:1">
      <c r="A246" s="76"/>
    </row>
    <row r="247" spans="1:1">
      <c r="A247" s="76"/>
    </row>
    <row r="248" spans="1:1">
      <c r="A248" s="76"/>
    </row>
    <row r="249" spans="1:1">
      <c r="A249" s="76"/>
    </row>
    <row r="250" spans="1:1">
      <c r="A250" s="76"/>
    </row>
    <row r="251" spans="1:1">
      <c r="A251" s="76"/>
    </row>
    <row r="252" spans="1:1">
      <c r="A252" s="76"/>
    </row>
    <row r="253" spans="1:1">
      <c r="A253" s="76"/>
    </row>
    <row r="254" spans="1:1">
      <c r="A254" s="76"/>
    </row>
    <row r="255" spans="1:1">
      <c r="A255" s="76"/>
    </row>
    <row r="256" spans="1:1">
      <c r="A256" s="76"/>
    </row>
    <row r="257" spans="1:1">
      <c r="A257" s="76"/>
    </row>
    <row r="258" spans="1:1">
      <c r="A258" s="76"/>
    </row>
    <row r="259" spans="1:1">
      <c r="A259" s="76"/>
    </row>
    <row r="260" spans="1:1">
      <c r="A260" s="76"/>
    </row>
    <row r="261" spans="1:1">
      <c r="A261" s="76"/>
    </row>
    <row r="262" spans="1:1">
      <c r="A262" s="76"/>
    </row>
    <row r="263" spans="1:1">
      <c r="A263" s="76"/>
    </row>
    <row r="264" spans="1:1">
      <c r="A264" s="76"/>
    </row>
    <row r="265" spans="1:1">
      <c r="A265" s="76"/>
    </row>
    <row r="266" spans="1:1">
      <c r="A266" s="76"/>
    </row>
    <row r="267" spans="1:1">
      <c r="A267" s="76"/>
    </row>
    <row r="268" spans="1:1">
      <c r="A268" s="76"/>
    </row>
    <row r="269" spans="1:1">
      <c r="A269" s="76"/>
    </row>
    <row r="270" spans="1:1">
      <c r="A270" s="76"/>
    </row>
    <row r="271" spans="1:1">
      <c r="A271" s="76"/>
    </row>
    <row r="272" spans="1:1">
      <c r="A272" s="76"/>
    </row>
    <row r="273" spans="1:1">
      <c r="A273" s="76"/>
    </row>
    <row r="274" spans="1:1">
      <c r="A274" s="76"/>
    </row>
    <row r="275" spans="1:1">
      <c r="A275" s="76"/>
    </row>
    <row r="276" spans="1:1">
      <c r="A276" s="76"/>
    </row>
    <row r="277" spans="1:1">
      <c r="A277" s="76"/>
    </row>
    <row r="278" spans="1:1">
      <c r="A278" s="76"/>
    </row>
    <row r="279" spans="1:1">
      <c r="A279" s="76"/>
    </row>
    <row r="280" spans="1:1">
      <c r="A280" s="76"/>
    </row>
    <row r="281" spans="1:1">
      <c r="A281" s="76"/>
    </row>
    <row r="282" spans="1:1">
      <c r="A282" s="76"/>
    </row>
    <row r="283" spans="1:1">
      <c r="A283" s="76"/>
    </row>
    <row r="284" spans="1:1">
      <c r="A284" s="76"/>
    </row>
    <row r="285" spans="1:1">
      <c r="A285" s="76"/>
    </row>
    <row r="286" spans="1:1">
      <c r="A286" s="76"/>
    </row>
    <row r="287" spans="1:1">
      <c r="A287" s="76"/>
    </row>
    <row r="288" spans="1:1">
      <c r="A288" s="76"/>
    </row>
    <row r="289" spans="1:1">
      <c r="A289" s="76"/>
    </row>
    <row r="290" spans="1:1">
      <c r="A290" s="76"/>
    </row>
    <row r="291" spans="1:1">
      <c r="A291" s="76"/>
    </row>
    <row r="292" spans="1:1">
      <c r="A292" s="76"/>
    </row>
    <row r="293" spans="1:1">
      <c r="A293" s="76"/>
    </row>
    <row r="294" spans="1:1">
      <c r="A294" s="76"/>
    </row>
    <row r="295" spans="1:1">
      <c r="A295" s="76"/>
    </row>
    <row r="296" spans="1:1">
      <c r="A296" s="76"/>
    </row>
    <row r="297" spans="1:1">
      <c r="A297" s="76"/>
    </row>
    <row r="298" spans="1:1">
      <c r="A298" s="76"/>
    </row>
    <row r="299" spans="1:1">
      <c r="A299" s="76"/>
    </row>
    <row r="300" spans="1:1">
      <c r="A300" s="76"/>
    </row>
    <row r="301" spans="1:1">
      <c r="A301" s="76"/>
    </row>
    <row r="302" spans="1:1">
      <c r="A302" s="76"/>
    </row>
    <row r="303" spans="1:1">
      <c r="A303" s="76"/>
    </row>
    <row r="304" spans="1:1">
      <c r="A304" s="76"/>
    </row>
    <row r="305" spans="1:1">
      <c r="A305" s="76"/>
    </row>
    <row r="306" spans="1:1">
      <c r="A306" s="76"/>
    </row>
    <row r="307" spans="1:1">
      <c r="A307" s="76"/>
    </row>
    <row r="308" spans="1:1">
      <c r="A308" s="76"/>
    </row>
    <row r="309" spans="1:1">
      <c r="A309" s="76"/>
    </row>
    <row r="310" spans="1:1">
      <c r="A310" s="76"/>
    </row>
    <row r="311" spans="1:1">
      <c r="A311" s="76"/>
    </row>
    <row r="312" spans="1:1">
      <c r="A312" s="76"/>
    </row>
    <row r="313" spans="1:1">
      <c r="A313" s="76"/>
    </row>
    <row r="314" spans="1:1">
      <c r="A314" s="76"/>
    </row>
    <row r="315" spans="1:1">
      <c r="A315" s="76"/>
    </row>
    <row r="316" spans="1:1">
      <c r="A316" s="76"/>
    </row>
    <row r="317" spans="1:1">
      <c r="A317" s="76"/>
    </row>
    <row r="318" spans="1:1">
      <c r="A318" s="76"/>
    </row>
    <row r="319" spans="1:1">
      <c r="A319" s="76"/>
    </row>
    <row r="320" spans="1:1">
      <c r="A320" s="76"/>
    </row>
    <row r="321" spans="1:1">
      <c r="A321" s="76"/>
    </row>
    <row r="322" spans="1:1">
      <c r="A322" s="76"/>
    </row>
    <row r="323" spans="1:1">
      <c r="A323" s="76"/>
    </row>
    <row r="324" spans="1:1">
      <c r="A324" s="76"/>
    </row>
    <row r="325" spans="1:1">
      <c r="A325" s="76"/>
    </row>
    <row r="326" spans="1:1">
      <c r="A326" s="76"/>
    </row>
    <row r="327" spans="1:1">
      <c r="A327" s="76"/>
    </row>
  </sheetData>
  <mergeCells count="13">
    <mergeCell ref="A2:I2"/>
    <mergeCell ref="A3:I3"/>
    <mergeCell ref="C4:E4"/>
    <mergeCell ref="C102:D102"/>
    <mergeCell ref="F102:H102"/>
    <mergeCell ref="C101:D101"/>
    <mergeCell ref="F101:H101"/>
    <mergeCell ref="A6:I6"/>
    <mergeCell ref="C8:D8"/>
    <mergeCell ref="E8:I8"/>
    <mergeCell ref="B8:B9"/>
    <mergeCell ref="A8:A9"/>
    <mergeCell ref="A11:I11"/>
  </mergeCells>
  <phoneticPr fontId="0" type="noConversion"/>
  <printOptions horizontalCentered="1"/>
  <pageMargins left="0.59055118110236227" right="0.59055118110236227" top="0.98425196850393704" bottom="0.59055118110236227" header="0" footer="0"/>
  <pageSetup paperSize="9" scale="47" orientation="landscape" verticalDpi="300" r:id="rId1"/>
  <headerFooter alignWithMargins="0"/>
  <ignoredErrors>
    <ignoredError sqref="H92 H94 G79:G80 G23 G74 G15 G71 G63:G64 H13 H63 G57:G58 H87 F92:G92 G89:G91 C92:E92 G28:G32 H28:H32 H95:H99 H15 G17:G20 H17:H20 G22 H22:H23 G43:G44 H43 G66 G68 H74 H79:H80 H82:H8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2:H247"/>
  <sheetViews>
    <sheetView topLeftCell="A16" zoomScaleNormal="100" zoomScaleSheetLayoutView="118" workbookViewId="0">
      <selection activeCell="D22" sqref="D22:G22"/>
    </sheetView>
  </sheetViews>
  <sheetFormatPr defaultRowHeight="18.75"/>
  <cols>
    <col min="1" max="1" width="56.140625" style="1" customWidth="1"/>
    <col min="2" max="2" width="12.85546875" style="3" customWidth="1"/>
    <col min="3" max="3" width="15.7109375" style="3" customWidth="1"/>
    <col min="4" max="4" width="18" style="3" customWidth="1"/>
    <col min="5" max="5" width="16.7109375" style="3" customWidth="1"/>
    <col min="6" max="6" width="17" style="3" customWidth="1"/>
    <col min="7" max="7" width="16.5703125" style="3" customWidth="1"/>
    <col min="8" max="16384" width="9.140625" style="1"/>
  </cols>
  <sheetData>
    <row r="2" spans="1:7">
      <c r="A2" s="211" t="s">
        <v>185</v>
      </c>
      <c r="B2" s="211"/>
      <c r="C2" s="211"/>
      <c r="D2" s="211"/>
      <c r="E2" s="211"/>
      <c r="F2" s="211"/>
      <c r="G2" s="211"/>
    </row>
    <row r="3" spans="1:7">
      <c r="A3" s="10"/>
      <c r="B3" s="6"/>
      <c r="C3" s="6"/>
      <c r="D3" s="10"/>
      <c r="E3" s="10"/>
      <c r="F3" s="10"/>
      <c r="G3" s="6"/>
    </row>
    <row r="4" spans="1:7" ht="73.5" customHeight="1">
      <c r="A4" s="33" t="s">
        <v>102</v>
      </c>
      <c r="B4" s="34" t="s">
        <v>7</v>
      </c>
      <c r="C4" s="34" t="s">
        <v>214</v>
      </c>
      <c r="D4" s="34" t="s">
        <v>217</v>
      </c>
      <c r="E4" s="34" t="s">
        <v>218</v>
      </c>
      <c r="F4" s="34" t="s">
        <v>183</v>
      </c>
      <c r="G4" s="35" t="s">
        <v>187</v>
      </c>
    </row>
    <row r="5" spans="1:7" ht="23.25" customHeight="1">
      <c r="A5" s="24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</row>
    <row r="6" spans="1:7" ht="63.75" customHeight="1">
      <c r="A6" s="43" t="s">
        <v>181</v>
      </c>
      <c r="B6" s="44">
        <v>1018</v>
      </c>
      <c r="C6" s="183"/>
      <c r="D6" s="45">
        <f>SUM(D7:D7)</f>
        <v>-10</v>
      </c>
      <c r="E6" s="45">
        <f>SUM(E7:E7)</f>
        <v>-0.4</v>
      </c>
      <c r="F6" s="45">
        <f>E6-D6</f>
        <v>9.6</v>
      </c>
      <c r="G6" s="45">
        <f t="shared" ref="G6:G18" si="0">(E6/D6)*100</f>
        <v>4</v>
      </c>
    </row>
    <row r="7" spans="1:7" ht="22.5" customHeight="1">
      <c r="A7" s="46" t="s">
        <v>195</v>
      </c>
      <c r="B7" s="47"/>
      <c r="C7" s="183"/>
      <c r="D7" s="48">
        <v>-10</v>
      </c>
      <c r="E7" s="48">
        <v>-0.4</v>
      </c>
      <c r="F7" s="45">
        <f t="shared" ref="F7:F18" si="1">E7-D7</f>
        <v>9.6</v>
      </c>
      <c r="G7" s="45">
        <f t="shared" si="0"/>
        <v>4</v>
      </c>
    </row>
    <row r="8" spans="1:7" s="2" customFormat="1" ht="27.75" customHeight="1">
      <c r="A8" s="43" t="s">
        <v>182</v>
      </c>
      <c r="B8" s="49">
        <v>1049</v>
      </c>
      <c r="C8" s="45">
        <f>C9+C16</f>
        <v>-18.400000000000002</v>
      </c>
      <c r="D8" s="45">
        <f>D9+D16</f>
        <v>-16.399999999999999</v>
      </c>
      <c r="E8" s="45">
        <f>E9+E16</f>
        <v>-16.600000000000001</v>
      </c>
      <c r="F8" s="45">
        <f t="shared" si="1"/>
        <v>-0.20000000000000284</v>
      </c>
      <c r="G8" s="45">
        <f t="shared" si="0"/>
        <v>101.21951219512198</v>
      </c>
    </row>
    <row r="9" spans="1:7" s="2" customFormat="1" ht="22.5" customHeight="1">
      <c r="A9" s="178" t="s">
        <v>196</v>
      </c>
      <c r="B9" s="25"/>
      <c r="C9" s="45">
        <f>SUM(C10:C15)</f>
        <v>-17.3</v>
      </c>
      <c r="D9" s="45">
        <f>SUM(D10:D15)</f>
        <v>-15.799999999999999</v>
      </c>
      <c r="E9" s="45">
        <f>SUM(E10:E15)</f>
        <v>-15.9</v>
      </c>
      <c r="F9" s="45">
        <f t="shared" si="1"/>
        <v>-0.10000000000000142</v>
      </c>
      <c r="G9" s="45">
        <f t="shared" si="0"/>
        <v>100.63291139240506</v>
      </c>
    </row>
    <row r="10" spans="1:7" s="2" customFormat="1" ht="22.5" customHeight="1">
      <c r="A10" s="179" t="s">
        <v>197</v>
      </c>
      <c r="B10" s="25"/>
      <c r="C10" s="48">
        <v>-11.3</v>
      </c>
      <c r="D10" s="48">
        <v>-9.6</v>
      </c>
      <c r="E10" s="48">
        <v>-9.8000000000000007</v>
      </c>
      <c r="F10" s="48">
        <f t="shared" si="1"/>
        <v>-0.20000000000000107</v>
      </c>
      <c r="G10" s="48">
        <f t="shared" si="0"/>
        <v>102.08333333333334</v>
      </c>
    </row>
    <row r="11" spans="1:7" s="2" customFormat="1" ht="22.5" customHeight="1">
      <c r="A11" s="179" t="s">
        <v>198</v>
      </c>
      <c r="B11" s="25"/>
      <c r="C11" s="48">
        <v>-4.5</v>
      </c>
      <c r="D11" s="48">
        <v>-5</v>
      </c>
      <c r="E11" s="48">
        <v>-3.4</v>
      </c>
      <c r="F11" s="48">
        <f t="shared" si="1"/>
        <v>1.6</v>
      </c>
      <c r="G11" s="48">
        <f t="shared" si="0"/>
        <v>68</v>
      </c>
    </row>
    <row r="12" spans="1:7" s="2" customFormat="1" ht="22.5" customHeight="1">
      <c r="A12" s="179" t="s">
        <v>199</v>
      </c>
      <c r="B12" s="25"/>
      <c r="C12" s="48">
        <v>-0.2</v>
      </c>
      <c r="D12" s="48">
        <v>-0.2</v>
      </c>
      <c r="E12" s="48">
        <v>-0.2</v>
      </c>
      <c r="F12" s="48">
        <f t="shared" si="1"/>
        <v>0</v>
      </c>
      <c r="G12" s="48">
        <f t="shared" si="0"/>
        <v>100</v>
      </c>
    </row>
    <row r="13" spans="1:7" s="2" customFormat="1" ht="22.5" customHeight="1">
      <c r="A13" s="179" t="s">
        <v>200</v>
      </c>
      <c r="B13" s="25"/>
      <c r="C13" s="48"/>
      <c r="D13" s="48">
        <v>-1</v>
      </c>
      <c r="E13" s="45"/>
      <c r="F13" s="48">
        <f t="shared" si="1"/>
        <v>1</v>
      </c>
      <c r="G13" s="45">
        <f t="shared" si="0"/>
        <v>0</v>
      </c>
    </row>
    <row r="14" spans="1:7" s="2" customFormat="1" ht="22.5" customHeight="1">
      <c r="A14" s="179" t="s">
        <v>221</v>
      </c>
      <c r="B14" s="25"/>
      <c r="C14" s="48"/>
      <c r="E14" s="48">
        <v>-1</v>
      </c>
      <c r="F14" s="48">
        <v>-1</v>
      </c>
      <c r="G14" s="45"/>
    </row>
    <row r="15" spans="1:7" s="2" customFormat="1" ht="22.5" customHeight="1">
      <c r="A15" s="179" t="s">
        <v>201</v>
      </c>
      <c r="B15" s="25"/>
      <c r="C15" s="48">
        <v>-1.3</v>
      </c>
      <c r="D15" s="48"/>
      <c r="E15" s="48">
        <v>-1.5</v>
      </c>
      <c r="F15" s="48">
        <f t="shared" si="1"/>
        <v>-1.5</v>
      </c>
      <c r="G15" s="45"/>
    </row>
    <row r="16" spans="1:7" s="2" customFormat="1" ht="35.25" customHeight="1">
      <c r="A16" s="178" t="s">
        <v>204</v>
      </c>
      <c r="B16" s="25"/>
      <c r="C16" s="45">
        <f>SUM(C17:C18)</f>
        <v>-1.1000000000000001</v>
      </c>
      <c r="D16" s="45">
        <f>SUM(D17:D18)</f>
        <v>-0.6</v>
      </c>
      <c r="E16" s="45">
        <f>E17+E18</f>
        <v>-0.7</v>
      </c>
      <c r="F16" s="45">
        <f t="shared" si="1"/>
        <v>-9.9999999999999978E-2</v>
      </c>
      <c r="G16" s="45">
        <f t="shared" si="0"/>
        <v>116.66666666666667</v>
      </c>
    </row>
    <row r="17" spans="1:8" s="2" customFormat="1" ht="39" customHeight="1">
      <c r="A17" s="179" t="s">
        <v>202</v>
      </c>
      <c r="B17" s="25"/>
      <c r="C17" s="48">
        <v>-1.1000000000000001</v>
      </c>
      <c r="D17" s="48">
        <v>-0.3</v>
      </c>
      <c r="E17" s="48">
        <v>-0.7</v>
      </c>
      <c r="F17" s="48">
        <f t="shared" si="1"/>
        <v>-0.39999999999999997</v>
      </c>
      <c r="G17" s="48">
        <f t="shared" si="0"/>
        <v>233.33333333333334</v>
      </c>
    </row>
    <row r="18" spans="1:8" s="2" customFormat="1" ht="22.5" customHeight="1">
      <c r="A18" s="180" t="s">
        <v>203</v>
      </c>
      <c r="B18" s="25"/>
      <c r="C18" s="48"/>
      <c r="D18" s="48">
        <v>-0.3</v>
      </c>
      <c r="E18" s="48"/>
      <c r="F18" s="48">
        <f t="shared" si="1"/>
        <v>0.3</v>
      </c>
      <c r="G18" s="48">
        <f t="shared" si="0"/>
        <v>0</v>
      </c>
    </row>
    <row r="19" spans="1:8" s="2" customFormat="1" ht="35.25" customHeight="1">
      <c r="A19" s="192" t="s">
        <v>48</v>
      </c>
      <c r="B19" s="49">
        <v>1086</v>
      </c>
      <c r="C19" s="45"/>
      <c r="D19" s="45"/>
      <c r="E19" s="45">
        <v>-8</v>
      </c>
      <c r="F19" s="45">
        <v>-8</v>
      </c>
      <c r="G19" s="45"/>
    </row>
    <row r="20" spans="1:8" s="2" customFormat="1" ht="39" customHeight="1">
      <c r="A20" s="191" t="s">
        <v>222</v>
      </c>
      <c r="B20" s="49"/>
      <c r="C20" s="45"/>
      <c r="D20" s="45"/>
      <c r="E20" s="48">
        <v>-8</v>
      </c>
      <c r="F20" s="48">
        <v>-8</v>
      </c>
      <c r="G20" s="45"/>
    </row>
    <row r="21" spans="1:8" s="2" customFormat="1" ht="27.75" customHeight="1">
      <c r="A21" s="181" t="s">
        <v>205</v>
      </c>
      <c r="B21" s="177">
        <v>1152</v>
      </c>
      <c r="C21" s="45">
        <f>C22</f>
        <v>1.2</v>
      </c>
      <c r="D21" s="45"/>
      <c r="E21" s="45"/>
      <c r="F21" s="45"/>
      <c r="G21" s="45"/>
    </row>
    <row r="22" spans="1:8" s="2" customFormat="1" ht="33.75" customHeight="1">
      <c r="A22" s="180" t="s">
        <v>206</v>
      </c>
      <c r="B22" s="182"/>
      <c r="C22" s="184">
        <v>1.2</v>
      </c>
      <c r="D22" s="45"/>
      <c r="E22" s="45"/>
      <c r="F22" s="45"/>
      <c r="G22" s="45"/>
    </row>
    <row r="23" spans="1:8">
      <c r="A23" s="26"/>
      <c r="B23" s="27"/>
      <c r="C23" s="27"/>
      <c r="D23" s="28"/>
      <c r="E23" s="29"/>
      <c r="F23" s="29"/>
      <c r="G23" s="29"/>
    </row>
    <row r="24" spans="1:8" ht="24.75" customHeight="1">
      <c r="A24" s="185" t="s">
        <v>207</v>
      </c>
      <c r="B24" s="8"/>
      <c r="C24" s="212"/>
      <c r="D24" s="212"/>
      <c r="E24" s="32"/>
      <c r="F24" s="210" t="s">
        <v>208</v>
      </c>
      <c r="G24" s="210"/>
      <c r="H24" s="20"/>
    </row>
    <row r="25" spans="1:8">
      <c r="A25" s="7" t="s">
        <v>172</v>
      </c>
      <c r="B25" s="9"/>
      <c r="C25" s="209" t="s">
        <v>176</v>
      </c>
      <c r="D25" s="209"/>
      <c r="E25" s="9"/>
      <c r="F25" s="209" t="s">
        <v>111</v>
      </c>
      <c r="G25" s="209"/>
      <c r="H25" s="9"/>
    </row>
    <row r="26" spans="1:8">
      <c r="A26" s="26"/>
      <c r="B26" s="27"/>
      <c r="C26" s="27"/>
      <c r="D26" s="28"/>
      <c r="E26" s="29"/>
      <c r="F26" s="29"/>
      <c r="G26" s="29"/>
    </row>
    <row r="27" spans="1:8">
      <c r="A27" s="26"/>
      <c r="B27" s="27"/>
      <c r="C27" s="27"/>
      <c r="D27" s="28"/>
      <c r="E27" s="29"/>
      <c r="F27" s="29"/>
      <c r="G27" s="29"/>
    </row>
    <row r="28" spans="1:8">
      <c r="A28" s="26"/>
      <c r="B28" s="27"/>
      <c r="C28" s="27"/>
      <c r="D28" s="28"/>
      <c r="E28" s="29"/>
      <c r="F28" s="29"/>
      <c r="G28" s="29"/>
    </row>
    <row r="29" spans="1:8">
      <c r="A29" s="26"/>
      <c r="B29" s="27"/>
      <c r="C29" s="27"/>
      <c r="D29" s="28"/>
      <c r="E29" s="29"/>
      <c r="F29" s="29"/>
      <c r="G29" s="29"/>
    </row>
    <row r="30" spans="1:8">
      <c r="A30" s="26"/>
      <c r="B30" s="27"/>
      <c r="C30" s="27"/>
      <c r="D30" s="28"/>
      <c r="E30" s="29"/>
      <c r="F30" s="29"/>
      <c r="G30" s="29"/>
    </row>
    <row r="31" spans="1:8">
      <c r="A31" s="26"/>
      <c r="B31" s="27"/>
      <c r="C31" s="27"/>
      <c r="D31" s="28"/>
      <c r="E31" s="29"/>
      <c r="F31" s="29"/>
      <c r="G31" s="29"/>
    </row>
    <row r="32" spans="1:8">
      <c r="A32" s="26"/>
      <c r="B32" s="27"/>
      <c r="C32" s="27"/>
      <c r="D32" s="28"/>
      <c r="E32" s="29"/>
      <c r="F32" s="29"/>
      <c r="G32" s="29"/>
    </row>
    <row r="33" spans="1:7">
      <c r="A33" s="26"/>
      <c r="B33" s="27"/>
      <c r="C33" s="27"/>
      <c r="D33" s="28"/>
      <c r="E33" s="29"/>
      <c r="F33" s="29"/>
      <c r="G33" s="29"/>
    </row>
    <row r="34" spans="1:7">
      <c r="A34" s="26"/>
      <c r="B34" s="27"/>
      <c r="C34" s="27"/>
      <c r="D34" s="28"/>
      <c r="E34" s="29"/>
      <c r="F34" s="29"/>
      <c r="G34" s="29"/>
    </row>
    <row r="35" spans="1:7">
      <c r="A35" s="26"/>
      <c r="B35" s="27"/>
      <c r="C35" s="27"/>
      <c r="D35" s="28"/>
      <c r="E35" s="29"/>
      <c r="F35" s="29"/>
      <c r="G35" s="29"/>
    </row>
    <row r="36" spans="1:7">
      <c r="A36" s="26"/>
      <c r="B36" s="27"/>
      <c r="C36" s="27"/>
      <c r="D36" s="28"/>
      <c r="E36" s="29"/>
      <c r="F36" s="29"/>
      <c r="G36" s="29"/>
    </row>
    <row r="37" spans="1:7">
      <c r="A37" s="26"/>
      <c r="B37" s="27"/>
      <c r="C37" s="27"/>
      <c r="D37" s="28"/>
      <c r="E37" s="29"/>
      <c r="F37" s="29"/>
      <c r="G37" s="29"/>
    </row>
    <row r="38" spans="1:7">
      <c r="A38" s="26"/>
      <c r="B38" s="27"/>
      <c r="C38" s="27"/>
      <c r="D38" s="28"/>
      <c r="E38" s="29"/>
      <c r="F38" s="29"/>
      <c r="G38" s="29"/>
    </row>
    <row r="39" spans="1:7">
      <c r="A39" s="26"/>
      <c r="B39" s="27"/>
      <c r="C39" s="27"/>
      <c r="D39" s="28"/>
      <c r="E39" s="29"/>
      <c r="F39" s="29"/>
      <c r="G39" s="29"/>
    </row>
    <row r="40" spans="1:7">
      <c r="A40" s="26"/>
      <c r="B40" s="27"/>
      <c r="C40" s="27"/>
      <c r="D40" s="28"/>
      <c r="E40" s="29"/>
      <c r="F40" s="29"/>
      <c r="G40" s="29"/>
    </row>
    <row r="41" spans="1:7">
      <c r="A41" s="26"/>
      <c r="B41" s="27"/>
      <c r="C41" s="27"/>
      <c r="D41" s="28"/>
      <c r="E41" s="29"/>
      <c r="F41" s="29"/>
      <c r="G41" s="29"/>
    </row>
    <row r="42" spans="1:7">
      <c r="A42" s="26"/>
      <c r="B42" s="27"/>
      <c r="C42" s="27"/>
      <c r="D42" s="28"/>
      <c r="E42" s="29"/>
      <c r="F42" s="29"/>
      <c r="G42" s="29"/>
    </row>
    <row r="43" spans="1:7">
      <c r="A43" s="26"/>
      <c r="B43" s="27"/>
      <c r="C43" s="27"/>
      <c r="D43" s="28"/>
      <c r="E43" s="29"/>
      <c r="F43" s="29"/>
      <c r="G43" s="29"/>
    </row>
    <row r="44" spans="1:7">
      <c r="A44" s="26"/>
      <c r="B44" s="27"/>
      <c r="C44" s="27"/>
      <c r="D44" s="28"/>
      <c r="E44" s="29"/>
      <c r="F44" s="29"/>
      <c r="G44" s="29"/>
    </row>
    <row r="45" spans="1:7">
      <c r="A45" s="26"/>
      <c r="B45" s="27"/>
      <c r="C45" s="27"/>
      <c r="D45" s="28"/>
      <c r="E45" s="29"/>
      <c r="F45" s="29"/>
      <c r="G45" s="29"/>
    </row>
    <row r="46" spans="1:7">
      <c r="A46" s="26"/>
      <c r="B46" s="27"/>
      <c r="C46" s="27"/>
      <c r="D46" s="28"/>
      <c r="E46" s="29"/>
      <c r="F46" s="29"/>
      <c r="G46" s="29"/>
    </row>
    <row r="47" spans="1:7">
      <c r="A47" s="26"/>
      <c r="B47" s="27"/>
      <c r="C47" s="27"/>
      <c r="D47" s="28"/>
      <c r="E47" s="29"/>
      <c r="F47" s="29"/>
      <c r="G47" s="29"/>
    </row>
    <row r="48" spans="1:7">
      <c r="A48" s="26"/>
      <c r="B48" s="27"/>
      <c r="C48" s="27"/>
      <c r="D48" s="28"/>
      <c r="E48" s="29"/>
      <c r="F48" s="29"/>
      <c r="G48" s="29"/>
    </row>
    <row r="49" spans="1:7">
      <c r="A49" s="26"/>
      <c r="B49" s="27"/>
      <c r="C49" s="27"/>
      <c r="D49" s="28"/>
      <c r="E49" s="29"/>
      <c r="F49" s="29"/>
      <c r="G49" s="29"/>
    </row>
    <row r="50" spans="1:7">
      <c r="A50" s="26"/>
      <c r="B50" s="27"/>
      <c r="C50" s="27"/>
      <c r="D50" s="28"/>
      <c r="E50" s="29"/>
      <c r="F50" s="29"/>
      <c r="G50" s="29"/>
    </row>
    <row r="51" spans="1:7">
      <c r="A51" s="26"/>
      <c r="B51" s="27"/>
      <c r="C51" s="27"/>
      <c r="D51" s="28"/>
      <c r="E51" s="29"/>
      <c r="F51" s="29"/>
      <c r="G51" s="29"/>
    </row>
    <row r="52" spans="1:7">
      <c r="A52" s="26"/>
      <c r="B52" s="27"/>
      <c r="C52" s="27"/>
      <c r="D52" s="28"/>
      <c r="E52" s="29"/>
      <c r="F52" s="29"/>
      <c r="G52" s="29"/>
    </row>
    <row r="53" spans="1:7">
      <c r="A53" s="26"/>
      <c r="B53" s="27"/>
      <c r="C53" s="27"/>
      <c r="D53" s="28"/>
      <c r="E53" s="29"/>
      <c r="F53" s="29"/>
      <c r="G53" s="29"/>
    </row>
    <row r="54" spans="1:7">
      <c r="A54" s="26"/>
      <c r="B54" s="27"/>
      <c r="C54" s="27"/>
      <c r="D54" s="28"/>
      <c r="E54" s="29"/>
      <c r="F54" s="29"/>
      <c r="G54" s="29"/>
    </row>
    <row r="55" spans="1:7">
      <c r="A55" s="26"/>
      <c r="B55" s="27"/>
      <c r="C55" s="27"/>
      <c r="D55" s="28"/>
      <c r="E55" s="29"/>
      <c r="F55" s="29"/>
      <c r="G55" s="29"/>
    </row>
    <row r="56" spans="1:7">
      <c r="A56" s="26"/>
      <c r="B56" s="27"/>
      <c r="C56" s="27"/>
      <c r="D56" s="28"/>
      <c r="E56" s="29"/>
      <c r="F56" s="29"/>
      <c r="G56" s="29"/>
    </row>
    <row r="57" spans="1:7">
      <c r="A57" s="26"/>
      <c r="D57" s="30"/>
      <c r="E57" s="31"/>
      <c r="F57" s="31"/>
      <c r="G57" s="31"/>
    </row>
    <row r="58" spans="1:7">
      <c r="A58" s="4"/>
      <c r="D58" s="30"/>
      <c r="E58" s="31"/>
      <c r="F58" s="31"/>
      <c r="G58" s="31"/>
    </row>
    <row r="59" spans="1:7">
      <c r="A59" s="4"/>
      <c r="D59" s="30"/>
      <c r="E59" s="31"/>
      <c r="F59" s="31"/>
      <c r="G59" s="31"/>
    </row>
    <row r="60" spans="1:7">
      <c r="A60" s="4"/>
      <c r="D60" s="30"/>
      <c r="E60" s="31"/>
      <c r="F60" s="31"/>
      <c r="G60" s="31"/>
    </row>
    <row r="61" spans="1:7">
      <c r="A61" s="4"/>
      <c r="D61" s="30"/>
      <c r="E61" s="31"/>
      <c r="F61" s="31"/>
      <c r="G61" s="31"/>
    </row>
    <row r="62" spans="1:7">
      <c r="A62" s="4"/>
      <c r="D62" s="30"/>
      <c r="E62" s="31"/>
      <c r="F62" s="31"/>
      <c r="G62" s="31"/>
    </row>
    <row r="63" spans="1:7">
      <c r="A63" s="4"/>
      <c r="D63" s="30"/>
      <c r="E63" s="31"/>
      <c r="F63" s="31"/>
      <c r="G63" s="31"/>
    </row>
    <row r="64" spans="1:7">
      <c r="A64" s="4"/>
      <c r="D64" s="30"/>
      <c r="E64" s="31"/>
      <c r="F64" s="31"/>
      <c r="G64" s="31"/>
    </row>
    <row r="65" spans="1:7">
      <c r="A65" s="4"/>
      <c r="D65" s="30"/>
      <c r="E65" s="31"/>
      <c r="F65" s="31"/>
      <c r="G65" s="31"/>
    </row>
    <row r="66" spans="1:7">
      <c r="A66" s="4"/>
      <c r="D66" s="30"/>
      <c r="E66" s="31"/>
      <c r="F66" s="31"/>
      <c r="G66" s="31"/>
    </row>
    <row r="67" spans="1:7">
      <c r="A67" s="4"/>
      <c r="D67" s="30"/>
      <c r="E67" s="31"/>
      <c r="F67" s="31"/>
      <c r="G67" s="31"/>
    </row>
    <row r="68" spans="1:7">
      <c r="A68" s="4"/>
      <c r="D68" s="30"/>
      <c r="E68" s="31"/>
      <c r="F68" s="31"/>
      <c r="G68" s="31"/>
    </row>
    <row r="69" spans="1:7">
      <c r="A69" s="4"/>
      <c r="D69" s="30"/>
      <c r="E69" s="31"/>
      <c r="F69" s="31"/>
      <c r="G69" s="31"/>
    </row>
    <row r="70" spans="1:7">
      <c r="A70" s="4"/>
      <c r="D70" s="30"/>
      <c r="E70" s="31"/>
      <c r="F70" s="31"/>
      <c r="G70" s="31"/>
    </row>
    <row r="71" spans="1:7">
      <c r="A71" s="4"/>
      <c r="D71" s="30"/>
      <c r="E71" s="31"/>
      <c r="F71" s="31"/>
      <c r="G71" s="31"/>
    </row>
    <row r="72" spans="1:7">
      <c r="A72" s="4"/>
      <c r="D72" s="30"/>
      <c r="E72" s="31"/>
      <c r="F72" s="31"/>
      <c r="G72" s="31"/>
    </row>
    <row r="73" spans="1:7">
      <c r="A73" s="4"/>
      <c r="D73" s="30"/>
      <c r="E73" s="31"/>
      <c r="F73" s="31"/>
      <c r="G73" s="31"/>
    </row>
    <row r="74" spans="1:7">
      <c r="A74" s="4"/>
      <c r="D74" s="30"/>
      <c r="E74" s="31"/>
      <c r="F74" s="31"/>
      <c r="G74" s="31"/>
    </row>
    <row r="75" spans="1:7">
      <c r="A75" s="4"/>
      <c r="D75" s="30"/>
      <c r="E75" s="31"/>
      <c r="F75" s="31"/>
      <c r="G75" s="31"/>
    </row>
    <row r="76" spans="1:7">
      <c r="A76" s="4"/>
      <c r="D76" s="30"/>
      <c r="E76" s="31"/>
      <c r="F76" s="31"/>
      <c r="G76" s="31"/>
    </row>
    <row r="77" spans="1:7">
      <c r="A77" s="4"/>
      <c r="D77" s="30"/>
      <c r="E77" s="31"/>
      <c r="F77" s="31"/>
      <c r="G77" s="31"/>
    </row>
    <row r="78" spans="1:7">
      <c r="A78" s="4"/>
      <c r="D78" s="30"/>
      <c r="E78" s="31"/>
      <c r="F78" s="31"/>
      <c r="G78" s="31"/>
    </row>
    <row r="79" spans="1:7">
      <c r="A79" s="4"/>
      <c r="D79" s="30"/>
      <c r="E79" s="31"/>
      <c r="F79" s="31"/>
      <c r="G79" s="31"/>
    </row>
    <row r="80" spans="1:7">
      <c r="A80" s="4"/>
    </row>
    <row r="81" spans="1:1">
      <c r="A81" s="5"/>
    </row>
    <row r="82" spans="1:1">
      <c r="A82" s="5"/>
    </row>
    <row r="83" spans="1:1">
      <c r="A83" s="5"/>
    </row>
    <row r="84" spans="1:1">
      <c r="A84" s="5"/>
    </row>
    <row r="85" spans="1:1">
      <c r="A85" s="5"/>
    </row>
    <row r="86" spans="1:1">
      <c r="A86" s="5"/>
    </row>
    <row r="87" spans="1:1">
      <c r="A87" s="5"/>
    </row>
    <row r="88" spans="1:1">
      <c r="A88" s="5"/>
    </row>
    <row r="89" spans="1:1">
      <c r="A89" s="5"/>
    </row>
    <row r="90" spans="1:1">
      <c r="A90" s="5"/>
    </row>
    <row r="91" spans="1:1">
      <c r="A91" s="5"/>
    </row>
    <row r="92" spans="1:1">
      <c r="A92" s="5"/>
    </row>
    <row r="93" spans="1:1">
      <c r="A93" s="5"/>
    </row>
    <row r="94" spans="1:1">
      <c r="A94" s="5"/>
    </row>
    <row r="95" spans="1:1">
      <c r="A95" s="5"/>
    </row>
    <row r="96" spans="1:1">
      <c r="A96" s="5"/>
    </row>
    <row r="97" spans="1:1">
      <c r="A97" s="5"/>
    </row>
    <row r="98" spans="1:1">
      <c r="A98" s="5"/>
    </row>
    <row r="99" spans="1:1">
      <c r="A99" s="5"/>
    </row>
    <row r="100" spans="1:1">
      <c r="A100" s="5"/>
    </row>
    <row r="101" spans="1:1">
      <c r="A101" s="5"/>
    </row>
    <row r="102" spans="1:1">
      <c r="A102" s="5"/>
    </row>
    <row r="103" spans="1:1">
      <c r="A103" s="5"/>
    </row>
    <row r="104" spans="1:1">
      <c r="A104" s="5"/>
    </row>
    <row r="105" spans="1:1">
      <c r="A105" s="5"/>
    </row>
    <row r="106" spans="1:1">
      <c r="A106" s="5"/>
    </row>
    <row r="107" spans="1:1">
      <c r="A107" s="5"/>
    </row>
    <row r="108" spans="1:1">
      <c r="A108" s="5"/>
    </row>
    <row r="109" spans="1:1">
      <c r="A109" s="5"/>
    </row>
    <row r="110" spans="1:1">
      <c r="A110" s="5"/>
    </row>
    <row r="111" spans="1:1">
      <c r="A111" s="5"/>
    </row>
    <row r="112" spans="1:1">
      <c r="A112" s="5"/>
    </row>
    <row r="113" spans="1:1">
      <c r="A113" s="5"/>
    </row>
    <row r="114" spans="1:1">
      <c r="A114" s="5"/>
    </row>
    <row r="115" spans="1:1">
      <c r="A115" s="5"/>
    </row>
    <row r="116" spans="1:1">
      <c r="A116" s="5"/>
    </row>
    <row r="117" spans="1:1">
      <c r="A117" s="5"/>
    </row>
    <row r="118" spans="1:1">
      <c r="A118" s="5"/>
    </row>
    <row r="119" spans="1:1">
      <c r="A119" s="5"/>
    </row>
    <row r="120" spans="1:1">
      <c r="A120" s="5"/>
    </row>
    <row r="121" spans="1:1">
      <c r="A121" s="5"/>
    </row>
    <row r="122" spans="1:1">
      <c r="A122" s="5"/>
    </row>
    <row r="123" spans="1:1">
      <c r="A123" s="5"/>
    </row>
    <row r="124" spans="1:1">
      <c r="A124" s="5"/>
    </row>
    <row r="125" spans="1:1">
      <c r="A125" s="5"/>
    </row>
    <row r="126" spans="1:1">
      <c r="A126" s="5"/>
    </row>
    <row r="127" spans="1:1">
      <c r="A127" s="5"/>
    </row>
    <row r="128" spans="1:1">
      <c r="A128" s="5"/>
    </row>
    <row r="129" spans="1:1">
      <c r="A129" s="5"/>
    </row>
    <row r="130" spans="1:1">
      <c r="A130" s="5"/>
    </row>
    <row r="131" spans="1:1">
      <c r="A131" s="5"/>
    </row>
    <row r="132" spans="1:1">
      <c r="A132" s="5"/>
    </row>
    <row r="133" spans="1:1">
      <c r="A133" s="5"/>
    </row>
    <row r="134" spans="1:1">
      <c r="A134" s="5"/>
    </row>
    <row r="135" spans="1:1">
      <c r="A135" s="5"/>
    </row>
    <row r="136" spans="1:1">
      <c r="A136" s="5"/>
    </row>
    <row r="137" spans="1:1">
      <c r="A137" s="5"/>
    </row>
    <row r="138" spans="1:1">
      <c r="A138" s="5"/>
    </row>
    <row r="139" spans="1:1">
      <c r="A139" s="5"/>
    </row>
    <row r="140" spans="1:1">
      <c r="A140" s="5"/>
    </row>
    <row r="141" spans="1:1">
      <c r="A141" s="5"/>
    </row>
    <row r="142" spans="1:1">
      <c r="A142" s="5"/>
    </row>
    <row r="143" spans="1:1">
      <c r="A143" s="5"/>
    </row>
    <row r="144" spans="1:1">
      <c r="A144" s="5"/>
    </row>
    <row r="145" spans="1:1">
      <c r="A145" s="5"/>
    </row>
    <row r="146" spans="1:1">
      <c r="A146" s="5"/>
    </row>
    <row r="147" spans="1:1">
      <c r="A147" s="5"/>
    </row>
    <row r="148" spans="1:1">
      <c r="A148" s="5"/>
    </row>
    <row r="149" spans="1:1">
      <c r="A149" s="5"/>
    </row>
    <row r="150" spans="1:1">
      <c r="A150" s="5"/>
    </row>
    <row r="151" spans="1:1">
      <c r="A151" s="5"/>
    </row>
    <row r="152" spans="1:1">
      <c r="A152" s="5"/>
    </row>
    <row r="153" spans="1:1">
      <c r="A153" s="5"/>
    </row>
    <row r="154" spans="1:1">
      <c r="A154" s="5"/>
    </row>
    <row r="155" spans="1:1">
      <c r="A155" s="5"/>
    </row>
    <row r="156" spans="1:1">
      <c r="A156" s="5"/>
    </row>
    <row r="157" spans="1:1">
      <c r="A157" s="5"/>
    </row>
    <row r="158" spans="1:1">
      <c r="A158" s="5"/>
    </row>
    <row r="159" spans="1:1">
      <c r="A159" s="5"/>
    </row>
    <row r="160" spans="1:1">
      <c r="A160" s="5"/>
    </row>
    <row r="161" spans="1:1">
      <c r="A161" s="5"/>
    </row>
    <row r="162" spans="1:1">
      <c r="A162" s="5"/>
    </row>
    <row r="163" spans="1:1">
      <c r="A163" s="5"/>
    </row>
    <row r="164" spans="1:1">
      <c r="A164" s="5"/>
    </row>
    <row r="165" spans="1:1">
      <c r="A165" s="5"/>
    </row>
    <row r="166" spans="1:1">
      <c r="A166" s="5"/>
    </row>
    <row r="167" spans="1:1">
      <c r="A167" s="5"/>
    </row>
    <row r="168" spans="1:1">
      <c r="A168" s="5"/>
    </row>
    <row r="169" spans="1:1">
      <c r="A169" s="5"/>
    </row>
    <row r="170" spans="1:1">
      <c r="A170" s="5"/>
    </row>
    <row r="171" spans="1:1">
      <c r="A171" s="5"/>
    </row>
    <row r="172" spans="1:1">
      <c r="A172" s="5"/>
    </row>
    <row r="173" spans="1:1">
      <c r="A173" s="5"/>
    </row>
    <row r="174" spans="1:1">
      <c r="A174" s="5"/>
    </row>
    <row r="175" spans="1:1">
      <c r="A175" s="5"/>
    </row>
    <row r="176" spans="1:1">
      <c r="A176" s="5"/>
    </row>
    <row r="177" spans="1:1">
      <c r="A177" s="5"/>
    </row>
    <row r="178" spans="1:1">
      <c r="A178" s="5"/>
    </row>
    <row r="179" spans="1:1">
      <c r="A179" s="5"/>
    </row>
    <row r="180" spans="1:1">
      <c r="A180" s="5"/>
    </row>
    <row r="181" spans="1:1">
      <c r="A181" s="5"/>
    </row>
    <row r="182" spans="1:1">
      <c r="A182" s="5"/>
    </row>
    <row r="183" spans="1:1">
      <c r="A183" s="5"/>
    </row>
    <row r="184" spans="1:1">
      <c r="A184" s="5"/>
    </row>
    <row r="185" spans="1:1">
      <c r="A185" s="5"/>
    </row>
    <row r="186" spans="1:1">
      <c r="A186" s="5"/>
    </row>
    <row r="187" spans="1:1">
      <c r="A187" s="5"/>
    </row>
    <row r="188" spans="1:1">
      <c r="A188" s="5"/>
    </row>
    <row r="189" spans="1:1">
      <c r="A189" s="5"/>
    </row>
    <row r="190" spans="1:1">
      <c r="A190" s="5"/>
    </row>
    <row r="191" spans="1:1">
      <c r="A191" s="5"/>
    </row>
    <row r="192" spans="1:1">
      <c r="A192" s="5"/>
    </row>
    <row r="193" spans="1:1">
      <c r="A193" s="5"/>
    </row>
    <row r="194" spans="1:1">
      <c r="A194" s="5"/>
    </row>
    <row r="195" spans="1:1">
      <c r="A195" s="5"/>
    </row>
    <row r="196" spans="1:1">
      <c r="A196" s="5"/>
    </row>
    <row r="197" spans="1:1">
      <c r="A197" s="5"/>
    </row>
    <row r="198" spans="1:1">
      <c r="A198" s="5"/>
    </row>
    <row r="199" spans="1:1">
      <c r="A199" s="5"/>
    </row>
    <row r="200" spans="1:1">
      <c r="A200" s="5"/>
    </row>
    <row r="201" spans="1:1">
      <c r="A201" s="5"/>
    </row>
    <row r="202" spans="1:1">
      <c r="A202" s="5"/>
    </row>
    <row r="203" spans="1:1">
      <c r="A203" s="5"/>
    </row>
    <row r="204" spans="1:1">
      <c r="A204" s="5"/>
    </row>
    <row r="205" spans="1:1">
      <c r="A205" s="5"/>
    </row>
    <row r="206" spans="1:1">
      <c r="A206" s="5"/>
    </row>
    <row r="207" spans="1:1">
      <c r="A207" s="5"/>
    </row>
    <row r="208" spans="1:1">
      <c r="A208" s="5"/>
    </row>
    <row r="209" spans="1:1">
      <c r="A209" s="5"/>
    </row>
    <row r="210" spans="1:1">
      <c r="A210" s="5"/>
    </row>
    <row r="211" spans="1:1">
      <c r="A211" s="5"/>
    </row>
    <row r="212" spans="1:1">
      <c r="A212" s="5"/>
    </row>
    <row r="213" spans="1:1">
      <c r="A213" s="5"/>
    </row>
    <row r="214" spans="1:1">
      <c r="A214" s="5"/>
    </row>
    <row r="215" spans="1:1">
      <c r="A215" s="5"/>
    </row>
    <row r="216" spans="1:1">
      <c r="A216" s="5"/>
    </row>
    <row r="217" spans="1:1">
      <c r="A217" s="5"/>
    </row>
    <row r="218" spans="1:1">
      <c r="A218" s="5"/>
    </row>
    <row r="219" spans="1:1">
      <c r="A219" s="5"/>
    </row>
    <row r="220" spans="1:1">
      <c r="A220" s="5"/>
    </row>
    <row r="221" spans="1:1">
      <c r="A221" s="5"/>
    </row>
    <row r="222" spans="1:1">
      <c r="A222" s="5"/>
    </row>
    <row r="223" spans="1:1">
      <c r="A223" s="5"/>
    </row>
    <row r="224" spans="1:1">
      <c r="A224" s="5"/>
    </row>
    <row r="225" spans="1:1">
      <c r="A225" s="5"/>
    </row>
    <row r="226" spans="1:1">
      <c r="A226" s="5"/>
    </row>
    <row r="227" spans="1:1">
      <c r="A227" s="5"/>
    </row>
    <row r="228" spans="1:1">
      <c r="A228" s="5"/>
    </row>
    <row r="229" spans="1:1">
      <c r="A229" s="5"/>
    </row>
    <row r="230" spans="1:1">
      <c r="A230" s="5"/>
    </row>
    <row r="231" spans="1:1">
      <c r="A231" s="5"/>
    </row>
    <row r="232" spans="1:1">
      <c r="A232" s="5"/>
    </row>
    <row r="233" spans="1:1">
      <c r="A233" s="5"/>
    </row>
    <row r="234" spans="1:1">
      <c r="A234" s="5"/>
    </row>
    <row r="235" spans="1:1">
      <c r="A235" s="5"/>
    </row>
    <row r="236" spans="1:1">
      <c r="A236" s="5"/>
    </row>
    <row r="237" spans="1:1">
      <c r="A237" s="5"/>
    </row>
    <row r="238" spans="1:1">
      <c r="A238" s="5"/>
    </row>
    <row r="239" spans="1:1">
      <c r="A239" s="5"/>
    </row>
    <row r="240" spans="1:1">
      <c r="A240" s="5"/>
    </row>
    <row r="241" spans="1:1">
      <c r="A241" s="5"/>
    </row>
    <row r="242" spans="1:1">
      <c r="A242" s="5"/>
    </row>
    <row r="243" spans="1:1">
      <c r="A243" s="5"/>
    </row>
    <row r="244" spans="1:1">
      <c r="A244" s="5"/>
    </row>
    <row r="245" spans="1:1">
      <c r="A245" s="5"/>
    </row>
    <row r="246" spans="1:1">
      <c r="A246" s="5"/>
    </row>
    <row r="247" spans="1:1">
      <c r="A247" s="5"/>
    </row>
  </sheetData>
  <mergeCells count="5">
    <mergeCell ref="F25:G25"/>
    <mergeCell ref="F24:G24"/>
    <mergeCell ref="A2:G2"/>
    <mergeCell ref="C24:D24"/>
    <mergeCell ref="C25:D25"/>
  </mergeCells>
  <printOptions horizontalCentered="1"/>
  <pageMargins left="0.59055118110236227" right="0.59055118110236227" top="0.98425196850393704" bottom="0.59055118110236227" header="0" footer="0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198"/>
  <sheetViews>
    <sheetView view="pageBreakPreview" zoomScale="75" zoomScaleNormal="75" zoomScaleSheetLayoutView="75" workbookViewId="0">
      <pane xSplit="2" ySplit="5" topLeftCell="C42" activePane="bottomRight" state="frozen"/>
      <selection pane="topRight" activeCell="C1" sqref="C1"/>
      <selection pane="bottomLeft" activeCell="A5" sqref="A5"/>
      <selection pane="bottomRight" activeCell="H33" sqref="H33"/>
    </sheetView>
  </sheetViews>
  <sheetFormatPr defaultRowHeight="18.75"/>
  <cols>
    <col min="1" max="1" width="85" style="83" customWidth="1"/>
    <col min="2" max="2" width="15.28515625" style="84" customWidth="1"/>
    <col min="3" max="7" width="18.7109375" style="84" customWidth="1"/>
    <col min="8" max="8" width="15" style="84" customWidth="1"/>
    <col min="9" max="9" width="10" style="83" customWidth="1"/>
    <col min="10" max="10" width="9.5703125" style="83" customWidth="1"/>
    <col min="11" max="16384" width="9.140625" style="83"/>
  </cols>
  <sheetData>
    <row r="1" spans="1:8">
      <c r="H1" s="85" t="s">
        <v>166</v>
      </c>
    </row>
    <row r="2" spans="1:8" ht="22.5">
      <c r="A2" s="213" t="s">
        <v>75</v>
      </c>
      <c r="B2" s="213"/>
      <c r="C2" s="213"/>
      <c r="D2" s="213"/>
      <c r="E2" s="213"/>
      <c r="F2" s="213"/>
      <c r="G2" s="213"/>
      <c r="H2" s="213"/>
    </row>
    <row r="3" spans="1:8">
      <c r="A3" s="217" t="s">
        <v>178</v>
      </c>
      <c r="B3" s="217"/>
      <c r="C3" s="217"/>
      <c r="D3" s="217"/>
      <c r="E3" s="217"/>
      <c r="F3" s="217"/>
      <c r="G3" s="217"/>
      <c r="H3" s="217"/>
    </row>
    <row r="4" spans="1:8" ht="52.5" customHeight="1">
      <c r="A4" s="218" t="s">
        <v>102</v>
      </c>
      <c r="B4" s="219" t="s">
        <v>7</v>
      </c>
      <c r="C4" s="220" t="s">
        <v>158</v>
      </c>
      <c r="D4" s="220"/>
      <c r="E4" s="218" t="s">
        <v>220</v>
      </c>
      <c r="F4" s="218"/>
      <c r="G4" s="218"/>
      <c r="H4" s="218"/>
    </row>
    <row r="5" spans="1:8" ht="58.5" customHeight="1">
      <c r="A5" s="218"/>
      <c r="B5" s="219"/>
      <c r="C5" s="86" t="s">
        <v>213</v>
      </c>
      <c r="D5" s="86" t="s">
        <v>223</v>
      </c>
      <c r="E5" s="86" t="s">
        <v>96</v>
      </c>
      <c r="F5" s="86" t="s">
        <v>92</v>
      </c>
      <c r="G5" s="87" t="s">
        <v>99</v>
      </c>
      <c r="H5" s="87" t="s">
        <v>100</v>
      </c>
    </row>
    <row r="6" spans="1:8">
      <c r="A6" s="88">
        <v>1</v>
      </c>
      <c r="B6" s="89">
        <v>2</v>
      </c>
      <c r="C6" s="88">
        <v>3</v>
      </c>
      <c r="D6" s="89">
        <v>4</v>
      </c>
      <c r="E6" s="88">
        <v>5</v>
      </c>
      <c r="F6" s="89">
        <v>6</v>
      </c>
      <c r="G6" s="88">
        <v>7</v>
      </c>
      <c r="H6" s="89">
        <v>8</v>
      </c>
    </row>
    <row r="7" spans="1:8" ht="33" customHeight="1">
      <c r="A7" s="214" t="s">
        <v>74</v>
      </c>
      <c r="B7" s="214"/>
      <c r="C7" s="214"/>
      <c r="D7" s="214"/>
      <c r="E7" s="214"/>
      <c r="F7" s="214"/>
      <c r="G7" s="214"/>
      <c r="H7" s="214"/>
    </row>
    <row r="8" spans="1:8" ht="42.75" customHeight="1">
      <c r="A8" s="90" t="s">
        <v>36</v>
      </c>
      <c r="B8" s="91">
        <v>2000</v>
      </c>
      <c r="C8" s="116">
        <v>775.6</v>
      </c>
      <c r="D8" s="116">
        <v>1127.0999999999999</v>
      </c>
      <c r="E8" s="116">
        <v>620.9</v>
      </c>
      <c r="F8" s="116">
        <v>1127.0999999999999</v>
      </c>
      <c r="G8" s="92" t="s">
        <v>16</v>
      </c>
      <c r="H8" s="93" t="s">
        <v>16</v>
      </c>
    </row>
    <row r="9" spans="1:8" ht="37.5">
      <c r="A9" s="94" t="s">
        <v>126</v>
      </c>
      <c r="B9" s="95">
        <v>2010</v>
      </c>
      <c r="C9" s="117" t="s">
        <v>115</v>
      </c>
      <c r="D9" s="117" t="s">
        <v>115</v>
      </c>
      <c r="E9" s="117" t="s">
        <v>224</v>
      </c>
      <c r="F9" s="96" t="s">
        <v>115</v>
      </c>
      <c r="G9" s="96"/>
      <c r="H9" s="96"/>
    </row>
    <row r="10" spans="1:8" ht="39.75" customHeight="1">
      <c r="A10" s="98" t="s">
        <v>190</v>
      </c>
      <c r="B10" s="95">
        <v>2011</v>
      </c>
      <c r="C10" s="117" t="s">
        <v>115</v>
      </c>
      <c r="D10" s="117" t="s">
        <v>115</v>
      </c>
      <c r="E10" s="117" t="s">
        <v>115</v>
      </c>
      <c r="F10" s="96" t="s">
        <v>115</v>
      </c>
      <c r="G10" s="96"/>
      <c r="H10" s="96"/>
    </row>
    <row r="11" spans="1:8" ht="31.5" customHeight="1">
      <c r="A11" s="98" t="s">
        <v>80</v>
      </c>
      <c r="B11" s="95">
        <v>2020</v>
      </c>
      <c r="C11" s="117"/>
      <c r="D11" s="117"/>
      <c r="E11" s="117" t="s">
        <v>115</v>
      </c>
      <c r="F11" s="96"/>
      <c r="G11" s="96"/>
      <c r="H11" s="96"/>
    </row>
    <row r="12" spans="1:8" ht="31.5" customHeight="1">
      <c r="A12" s="98" t="s">
        <v>42</v>
      </c>
      <c r="B12" s="95">
        <v>2030</v>
      </c>
      <c r="C12" s="117" t="s">
        <v>115</v>
      </c>
      <c r="D12" s="117" t="s">
        <v>115</v>
      </c>
      <c r="E12" s="117" t="s">
        <v>115</v>
      </c>
      <c r="F12" s="96" t="s">
        <v>115</v>
      </c>
      <c r="G12" s="96"/>
      <c r="H12" s="97"/>
    </row>
    <row r="13" spans="1:8" ht="31.5" customHeight="1">
      <c r="A13" s="98" t="s">
        <v>71</v>
      </c>
      <c r="B13" s="95">
        <v>2031</v>
      </c>
      <c r="C13" s="117" t="s">
        <v>115</v>
      </c>
      <c r="D13" s="117" t="s">
        <v>115</v>
      </c>
      <c r="E13" s="117" t="s">
        <v>115</v>
      </c>
      <c r="F13" s="96" t="s">
        <v>115</v>
      </c>
      <c r="G13" s="96"/>
      <c r="H13" s="97"/>
    </row>
    <row r="14" spans="1:8" ht="31.5" customHeight="1">
      <c r="A14" s="98" t="s">
        <v>13</v>
      </c>
      <c r="B14" s="95">
        <v>2040</v>
      </c>
      <c r="C14" s="117" t="s">
        <v>115</v>
      </c>
      <c r="D14" s="117" t="s">
        <v>115</v>
      </c>
      <c r="E14" s="117" t="s">
        <v>115</v>
      </c>
      <c r="F14" s="96" t="s">
        <v>115</v>
      </c>
      <c r="G14" s="96"/>
      <c r="H14" s="97"/>
    </row>
    <row r="15" spans="1:8" ht="31.5" customHeight="1">
      <c r="A15" s="98" t="s">
        <v>64</v>
      </c>
      <c r="B15" s="95">
        <v>2050</v>
      </c>
      <c r="C15" s="117" t="s">
        <v>115</v>
      </c>
      <c r="D15" s="117" t="s">
        <v>115</v>
      </c>
      <c r="E15" s="117" t="s">
        <v>115</v>
      </c>
      <c r="F15" s="96" t="s">
        <v>115</v>
      </c>
      <c r="G15" s="96"/>
      <c r="H15" s="97"/>
    </row>
    <row r="16" spans="1:8" ht="31.5" customHeight="1">
      <c r="A16" s="98" t="s">
        <v>65</v>
      </c>
      <c r="B16" s="95">
        <v>2060</v>
      </c>
      <c r="C16" s="117" t="s">
        <v>115</v>
      </c>
      <c r="D16" s="117" t="s">
        <v>115</v>
      </c>
      <c r="E16" s="117" t="s">
        <v>115</v>
      </c>
      <c r="F16" s="96" t="s">
        <v>115</v>
      </c>
      <c r="G16" s="96"/>
      <c r="H16" s="97"/>
    </row>
    <row r="17" spans="1:8" ht="45.75" customHeight="1">
      <c r="A17" s="90" t="s">
        <v>37</v>
      </c>
      <c r="B17" s="91">
        <v>2070</v>
      </c>
      <c r="C17" s="116">
        <f>SUM(C8,C9,C11,C12,C14,C15,C16)+'I. Фін результат'!C79</f>
        <v>237.50000000000011</v>
      </c>
      <c r="D17" s="116">
        <f>SUM(D8,D9,D11,D12,D14,D15,D16)+'I. Фін результат'!D79</f>
        <v>602.99999999999989</v>
      </c>
      <c r="E17" s="116">
        <v>621</v>
      </c>
      <c r="F17" s="116">
        <f>SUM(F8,F9,F11,F12,F14,F15,F16)+'I. Фін результат'!F79</f>
        <v>602.99999999999989</v>
      </c>
      <c r="G17" s="92" t="s">
        <v>16</v>
      </c>
      <c r="H17" s="93" t="s">
        <v>16</v>
      </c>
    </row>
    <row r="18" spans="1:8" ht="30.75" customHeight="1">
      <c r="A18" s="214" t="s">
        <v>169</v>
      </c>
      <c r="B18" s="214"/>
      <c r="C18" s="214"/>
      <c r="D18" s="214"/>
      <c r="E18" s="214"/>
      <c r="F18" s="214"/>
      <c r="G18" s="214"/>
      <c r="H18" s="214"/>
    </row>
    <row r="19" spans="1:8" ht="44.25" customHeight="1">
      <c r="A19" s="90" t="s">
        <v>170</v>
      </c>
      <c r="B19" s="91">
        <v>2110</v>
      </c>
      <c r="C19" s="116">
        <f>SUM(C20:C26)</f>
        <v>12</v>
      </c>
      <c r="D19" s="116">
        <f>SUM(D20:D26)</f>
        <v>43.4</v>
      </c>
      <c r="E19" s="116">
        <f>SUM(E20:E26)</f>
        <v>209.79999999999998</v>
      </c>
      <c r="F19" s="116">
        <f>SUM(F20:F26)</f>
        <v>43.4</v>
      </c>
      <c r="G19" s="116">
        <f>F19-E19</f>
        <v>-166.39999999999998</v>
      </c>
      <c r="H19" s="93">
        <f>(F19/E19)*100</f>
        <v>20.686367969494757</v>
      </c>
    </row>
    <row r="20" spans="1:8" ht="33" customHeight="1">
      <c r="A20" s="98" t="s">
        <v>139</v>
      </c>
      <c r="B20" s="95">
        <v>2111</v>
      </c>
      <c r="C20" s="117">
        <v>5.6</v>
      </c>
      <c r="D20" s="117">
        <f>F20</f>
        <v>36.1</v>
      </c>
      <c r="E20" s="117">
        <v>198.7</v>
      </c>
      <c r="F20" s="117">
        <v>36.1</v>
      </c>
      <c r="G20" s="117">
        <f>F20-E20</f>
        <v>-162.6</v>
      </c>
      <c r="H20" s="97">
        <f>(F20/E20)*100</f>
        <v>18.168092601912434</v>
      </c>
    </row>
    <row r="21" spans="1:8" ht="45.75" customHeight="1">
      <c r="A21" s="98" t="s">
        <v>140</v>
      </c>
      <c r="B21" s="95">
        <v>2112</v>
      </c>
      <c r="C21" s="117" t="s">
        <v>115</v>
      </c>
      <c r="D21" s="96" t="s">
        <v>115</v>
      </c>
      <c r="E21" s="117" t="s">
        <v>115</v>
      </c>
      <c r="F21" s="96" t="s">
        <v>115</v>
      </c>
      <c r="G21" s="96"/>
      <c r="H21" s="97"/>
    </row>
    <row r="22" spans="1:8" ht="25.5" customHeight="1">
      <c r="A22" s="98" t="s">
        <v>51</v>
      </c>
      <c r="B22" s="95">
        <v>2113</v>
      </c>
      <c r="C22" s="117"/>
      <c r="D22" s="96"/>
      <c r="E22" s="117"/>
      <c r="F22" s="96"/>
      <c r="G22" s="96">
        <f>F22-E22</f>
        <v>0</v>
      </c>
      <c r="H22" s="97"/>
    </row>
    <row r="23" spans="1:8" ht="25.5" customHeight="1">
      <c r="A23" s="98" t="s">
        <v>56</v>
      </c>
      <c r="B23" s="95">
        <v>2114</v>
      </c>
      <c r="C23" s="117"/>
      <c r="D23" s="96"/>
      <c r="E23" s="117"/>
      <c r="F23" s="96"/>
      <c r="G23" s="96">
        <f t="shared" ref="G23:G43" si="0">F23-E23</f>
        <v>0</v>
      </c>
      <c r="H23" s="97"/>
    </row>
    <row r="24" spans="1:8" ht="25.5" customHeight="1">
      <c r="A24" s="98" t="s">
        <v>149</v>
      </c>
      <c r="B24" s="95">
        <v>2115</v>
      </c>
      <c r="C24" s="117"/>
      <c r="D24" s="96"/>
      <c r="E24" s="117"/>
      <c r="F24" s="96"/>
      <c r="G24" s="96">
        <f t="shared" si="0"/>
        <v>0</v>
      </c>
      <c r="H24" s="97"/>
    </row>
    <row r="25" spans="1:8" ht="25.5" customHeight="1">
      <c r="A25" s="98" t="s">
        <v>174</v>
      </c>
      <c r="B25" s="95">
        <v>2116</v>
      </c>
      <c r="C25" s="117">
        <v>6.4</v>
      </c>
      <c r="D25" s="117">
        <f>F25</f>
        <v>7.3</v>
      </c>
      <c r="E25" s="117">
        <v>11.1</v>
      </c>
      <c r="F25" s="117">
        <v>7.3</v>
      </c>
      <c r="G25" s="117">
        <f t="shared" si="0"/>
        <v>-3.8</v>
      </c>
      <c r="H25" s="97">
        <f>(F25/E25)*100</f>
        <v>65.765765765765778</v>
      </c>
    </row>
    <row r="26" spans="1:8" ht="29.25" customHeight="1">
      <c r="A26" s="98" t="s">
        <v>141</v>
      </c>
      <c r="B26" s="95">
        <v>2117</v>
      </c>
      <c r="C26" s="117"/>
      <c r="D26" s="96"/>
      <c r="E26" s="117"/>
      <c r="F26" s="96"/>
      <c r="G26" s="117">
        <f t="shared" si="0"/>
        <v>0</v>
      </c>
      <c r="H26" s="97"/>
    </row>
    <row r="27" spans="1:8" ht="44.25" customHeight="1">
      <c r="A27" s="90" t="s">
        <v>177</v>
      </c>
      <c r="B27" s="99">
        <v>2120</v>
      </c>
      <c r="C27" s="116">
        <f>SUM(C28:C35)</f>
        <v>76.900000000000006</v>
      </c>
      <c r="D27" s="116">
        <f>SUM(D28:D35)</f>
        <v>116.4</v>
      </c>
      <c r="E27" s="116">
        <f>SUM(E28:E35)</f>
        <v>145.9</v>
      </c>
      <c r="F27" s="116">
        <f>SUM(F28:F35)</f>
        <v>116.4</v>
      </c>
      <c r="G27" s="116">
        <f>SUM(G28:G35)</f>
        <v>-29.500000000000014</v>
      </c>
      <c r="H27" s="93">
        <f>(F27/E27)*100</f>
        <v>79.780671692940373</v>
      </c>
    </row>
    <row r="28" spans="1:8" ht="27" customHeight="1">
      <c r="A28" s="94" t="s">
        <v>127</v>
      </c>
      <c r="B28" s="100">
        <v>2121</v>
      </c>
      <c r="C28" s="117"/>
      <c r="D28" s="117">
        <f>F28</f>
        <v>14.4</v>
      </c>
      <c r="E28" s="117"/>
      <c r="F28" s="117">
        <v>14.4</v>
      </c>
      <c r="G28" s="117">
        <v>14.4</v>
      </c>
      <c r="H28" s="97"/>
    </row>
    <row r="29" spans="1:8" ht="25.5" customHeight="1">
      <c r="A29" s="98" t="s">
        <v>50</v>
      </c>
      <c r="B29" s="95">
        <v>2122</v>
      </c>
      <c r="C29" s="117">
        <v>76.900000000000006</v>
      </c>
      <c r="D29" s="117">
        <f>F29</f>
        <v>87.6</v>
      </c>
      <c r="E29" s="117">
        <v>132.9</v>
      </c>
      <c r="F29" s="117">
        <v>87.6</v>
      </c>
      <c r="G29" s="117">
        <f t="shared" si="0"/>
        <v>-45.300000000000011</v>
      </c>
      <c r="H29" s="97">
        <f>(F29/E29)*100</f>
        <v>65.914221218961615</v>
      </c>
    </row>
    <row r="30" spans="1:8" ht="25.5" customHeight="1">
      <c r="A30" s="98" t="s">
        <v>51</v>
      </c>
      <c r="B30" s="95">
        <v>2123</v>
      </c>
      <c r="C30" s="96"/>
      <c r="D30" s="96"/>
      <c r="E30" s="117"/>
      <c r="F30" s="117"/>
      <c r="G30" s="96"/>
      <c r="H30" s="97"/>
    </row>
    <row r="31" spans="1:8" ht="25.5" customHeight="1">
      <c r="A31" s="98" t="s">
        <v>142</v>
      </c>
      <c r="B31" s="95">
        <v>2124</v>
      </c>
      <c r="C31" s="96"/>
      <c r="D31" s="96"/>
      <c r="E31" s="117"/>
      <c r="F31" s="117"/>
      <c r="G31" s="96"/>
      <c r="H31" s="97"/>
    </row>
    <row r="32" spans="1:8" ht="25.5" customHeight="1">
      <c r="A32" s="98" t="s">
        <v>143</v>
      </c>
      <c r="B32" s="95">
        <v>2125</v>
      </c>
      <c r="C32" s="96"/>
      <c r="D32" s="117">
        <v>14.4</v>
      </c>
      <c r="E32" s="117">
        <v>13</v>
      </c>
      <c r="F32" s="117">
        <v>14.4</v>
      </c>
      <c r="G32" s="117">
        <f>F32-E32</f>
        <v>1.4000000000000004</v>
      </c>
      <c r="H32" s="97">
        <f>F32/E32*100</f>
        <v>110.76923076923077</v>
      </c>
    </row>
    <row r="33" spans="1:8" ht="59.25" customHeight="1">
      <c r="A33" s="98" t="s">
        <v>191</v>
      </c>
      <c r="B33" s="95">
        <v>2126</v>
      </c>
      <c r="C33" s="96"/>
      <c r="D33" s="96"/>
      <c r="E33" s="117"/>
      <c r="G33" s="117">
        <f>H33-E33</f>
        <v>0</v>
      </c>
      <c r="H33" s="117"/>
    </row>
    <row r="34" spans="1:8" ht="25.5" customHeight="1">
      <c r="A34" s="98" t="s">
        <v>149</v>
      </c>
      <c r="B34" s="95">
        <v>2127</v>
      </c>
      <c r="C34" s="96"/>
      <c r="D34" s="96"/>
      <c r="E34" s="117"/>
      <c r="F34" s="117"/>
      <c r="G34" s="96"/>
      <c r="H34" s="97"/>
    </row>
    <row r="35" spans="1:8" ht="25.5" customHeight="1">
      <c r="A35" s="98" t="s">
        <v>141</v>
      </c>
      <c r="B35" s="95">
        <v>2128</v>
      </c>
      <c r="C35" s="96"/>
      <c r="D35" s="96"/>
      <c r="E35" s="117"/>
      <c r="F35" s="117"/>
      <c r="G35" s="96">
        <f t="shared" si="0"/>
        <v>0</v>
      </c>
      <c r="H35" s="97"/>
    </row>
    <row r="36" spans="1:8" ht="34.5" customHeight="1">
      <c r="A36" s="90" t="s">
        <v>184</v>
      </c>
      <c r="B36" s="99">
        <v>2130</v>
      </c>
      <c r="C36" s="116">
        <f>SUM(C37:C39)</f>
        <v>84.5</v>
      </c>
      <c r="D36" s="116">
        <f>SUM(D37:D39)</f>
        <v>94.7</v>
      </c>
      <c r="E36" s="116">
        <f>SUM(E37:E39)</f>
        <v>162.5</v>
      </c>
      <c r="F36" s="116">
        <f>SUM(F37:F39)</f>
        <v>94.7</v>
      </c>
      <c r="G36" s="116">
        <f t="shared" si="0"/>
        <v>-67.8</v>
      </c>
      <c r="H36" s="93">
        <f>(F36/E36)*100</f>
        <v>58.276923076923083</v>
      </c>
    </row>
    <row r="37" spans="1:8" ht="25.5" customHeight="1">
      <c r="A37" s="98" t="s">
        <v>144</v>
      </c>
      <c r="B37" s="95">
        <v>2131</v>
      </c>
      <c r="C37" s="117"/>
      <c r="D37" s="96"/>
      <c r="E37" s="117"/>
      <c r="F37" s="117"/>
      <c r="G37" s="117">
        <f t="shared" si="0"/>
        <v>0</v>
      </c>
      <c r="H37" s="97"/>
    </row>
    <row r="38" spans="1:8" ht="25.5" customHeight="1">
      <c r="A38" s="98" t="s">
        <v>145</v>
      </c>
      <c r="B38" s="95">
        <v>2132</v>
      </c>
      <c r="C38" s="117">
        <v>84.5</v>
      </c>
      <c r="D38" s="117">
        <f>F38</f>
        <v>94.7</v>
      </c>
      <c r="E38" s="117">
        <v>162.5</v>
      </c>
      <c r="F38" s="117">
        <v>94.7</v>
      </c>
      <c r="G38" s="117">
        <f t="shared" si="0"/>
        <v>-67.8</v>
      </c>
      <c r="H38" s="97">
        <f>(F38/E38)*100</f>
        <v>58.276923076923083</v>
      </c>
    </row>
    <row r="39" spans="1:8" ht="25.5" customHeight="1">
      <c r="A39" s="98" t="s">
        <v>146</v>
      </c>
      <c r="B39" s="95">
        <v>2133</v>
      </c>
      <c r="C39" s="96"/>
      <c r="D39" s="96"/>
      <c r="E39" s="96"/>
      <c r="F39" s="117"/>
      <c r="G39" s="96"/>
      <c r="H39" s="97"/>
    </row>
    <row r="40" spans="1:8" ht="34.5" customHeight="1">
      <c r="A40" s="90" t="s">
        <v>147</v>
      </c>
      <c r="B40" s="99">
        <v>2140</v>
      </c>
      <c r="C40" s="92">
        <f>SUM(C41:C42)</f>
        <v>0</v>
      </c>
      <c r="D40" s="92">
        <f>SUM(D41:D42)</f>
        <v>0</v>
      </c>
      <c r="E40" s="92">
        <f>SUM(E41:E42)</f>
        <v>0</v>
      </c>
      <c r="F40" s="92">
        <f>SUM(F41:F42)</f>
        <v>0</v>
      </c>
      <c r="G40" s="92"/>
      <c r="H40" s="93"/>
    </row>
    <row r="41" spans="1:8" ht="48" customHeight="1">
      <c r="A41" s="94" t="s">
        <v>72</v>
      </c>
      <c r="B41" s="100">
        <v>2141</v>
      </c>
      <c r="C41" s="96"/>
      <c r="D41" s="96"/>
      <c r="E41" s="96"/>
      <c r="F41" s="96"/>
      <c r="G41" s="96"/>
      <c r="H41" s="97"/>
    </row>
    <row r="42" spans="1:8" ht="32.25" customHeight="1">
      <c r="A42" s="98" t="s">
        <v>193</v>
      </c>
      <c r="B42" s="95">
        <v>2142</v>
      </c>
      <c r="C42" s="96"/>
      <c r="D42" s="96"/>
      <c r="E42" s="96"/>
      <c r="F42" s="96"/>
      <c r="G42" s="96">
        <f t="shared" si="0"/>
        <v>0</v>
      </c>
      <c r="H42" s="97"/>
    </row>
    <row r="43" spans="1:8" ht="34.5" customHeight="1">
      <c r="A43" s="90" t="s">
        <v>163</v>
      </c>
      <c r="B43" s="99">
        <v>2200</v>
      </c>
      <c r="C43" s="116">
        <f>SUM(C19,C27,C36,C40)</f>
        <v>173.4</v>
      </c>
      <c r="D43" s="116">
        <f>SUM(D19,D27,D36,D40)</f>
        <v>254.5</v>
      </c>
      <c r="E43" s="116">
        <f>SUM(E19,E27,E36,E40)</f>
        <v>518.20000000000005</v>
      </c>
      <c r="F43" s="116">
        <f>SUM(F19,F27,F36,F40)</f>
        <v>254.5</v>
      </c>
      <c r="G43" s="116">
        <f t="shared" si="0"/>
        <v>-263.70000000000005</v>
      </c>
      <c r="H43" s="93">
        <f>(F43/E43)*100</f>
        <v>49.112311848707058</v>
      </c>
    </row>
    <row r="44" spans="1:8" s="103" customFormat="1">
      <c r="A44" s="101"/>
      <c r="B44" s="102"/>
      <c r="C44" s="102"/>
      <c r="D44" s="102"/>
      <c r="E44" s="102"/>
      <c r="F44" s="102"/>
      <c r="G44" s="102"/>
      <c r="H44" s="102"/>
    </row>
    <row r="45" spans="1:8" s="103" customFormat="1">
      <c r="A45" s="101"/>
      <c r="B45" s="102"/>
      <c r="C45" s="102"/>
      <c r="D45" s="102"/>
      <c r="E45" s="102"/>
      <c r="F45" s="102"/>
      <c r="G45" s="102"/>
      <c r="H45" s="102"/>
    </row>
    <row r="46" spans="1:8" s="103" customFormat="1">
      <c r="A46" s="101"/>
      <c r="B46" s="102"/>
      <c r="C46" s="102"/>
      <c r="D46" s="102"/>
      <c r="E46" s="102"/>
      <c r="F46" s="102"/>
      <c r="G46" s="102"/>
      <c r="H46" s="102"/>
    </row>
    <row r="47" spans="1:8" s="50" customFormat="1" ht="27.75" customHeight="1">
      <c r="A47" s="186" t="s">
        <v>207</v>
      </c>
      <c r="B47" s="105"/>
      <c r="C47" s="215"/>
      <c r="D47" s="215"/>
      <c r="E47" s="106"/>
      <c r="F47" s="216" t="s">
        <v>208</v>
      </c>
      <c r="G47" s="216"/>
      <c r="H47" s="216"/>
    </row>
    <row r="48" spans="1:8" s="50" customFormat="1">
      <c r="A48" s="72" t="s">
        <v>172</v>
      </c>
      <c r="B48" s="73"/>
      <c r="C48" s="202" t="s">
        <v>176</v>
      </c>
      <c r="D48" s="202"/>
      <c r="E48" s="73"/>
      <c r="F48" s="202" t="s">
        <v>175</v>
      </c>
      <c r="G48" s="202"/>
      <c r="H48" s="202"/>
    </row>
    <row r="49" spans="1:10" s="84" customFormat="1">
      <c r="A49" s="107"/>
      <c r="B49" s="102"/>
      <c r="C49" s="102"/>
      <c r="D49" s="102"/>
      <c r="E49" s="102"/>
      <c r="F49" s="102"/>
      <c r="G49" s="102"/>
      <c r="H49" s="102"/>
      <c r="I49" s="83"/>
      <c r="J49" s="83"/>
    </row>
    <row r="50" spans="1:10" s="84" customFormat="1">
      <c r="A50" s="107"/>
      <c r="B50" s="102"/>
      <c r="C50" s="102"/>
      <c r="D50" s="102"/>
      <c r="E50" s="102"/>
      <c r="F50" s="102"/>
      <c r="G50" s="102"/>
      <c r="H50" s="102"/>
      <c r="I50" s="83"/>
      <c r="J50" s="83"/>
    </row>
    <row r="51" spans="1:10" s="84" customFormat="1">
      <c r="A51" s="107"/>
      <c r="B51" s="102"/>
      <c r="C51" s="102"/>
      <c r="D51" s="102"/>
      <c r="E51" s="102"/>
      <c r="F51" s="102"/>
      <c r="G51" s="102"/>
      <c r="H51" s="102"/>
      <c r="I51" s="83"/>
      <c r="J51" s="83"/>
    </row>
    <row r="52" spans="1:10" s="84" customFormat="1">
      <c r="A52" s="107"/>
      <c r="B52" s="102"/>
      <c r="C52" s="102"/>
      <c r="D52" s="102"/>
      <c r="E52" s="102"/>
      <c r="F52" s="102"/>
      <c r="G52" s="102"/>
      <c r="H52" s="102"/>
      <c r="I52" s="83"/>
      <c r="J52" s="83"/>
    </row>
    <row r="53" spans="1:10" s="84" customFormat="1">
      <c r="A53" s="107"/>
      <c r="B53" s="102"/>
      <c r="C53" s="102"/>
      <c r="D53" s="102"/>
      <c r="E53" s="102"/>
      <c r="F53" s="102"/>
      <c r="G53" s="102"/>
      <c r="H53" s="102"/>
      <c r="I53" s="83"/>
      <c r="J53" s="83"/>
    </row>
    <row r="54" spans="1:10" s="84" customFormat="1">
      <c r="A54" s="107"/>
      <c r="B54" s="102"/>
      <c r="C54" s="102"/>
      <c r="D54" s="102"/>
      <c r="E54" s="102"/>
      <c r="F54" s="102"/>
      <c r="G54" s="102"/>
      <c r="H54" s="102"/>
      <c r="I54" s="83"/>
      <c r="J54" s="83"/>
    </row>
    <row r="55" spans="1:10" s="84" customFormat="1">
      <c r="A55" s="107"/>
      <c r="B55" s="102"/>
      <c r="C55" s="102"/>
      <c r="D55" s="102"/>
      <c r="E55" s="102"/>
      <c r="F55" s="102"/>
      <c r="G55" s="102"/>
      <c r="H55" s="102"/>
      <c r="I55" s="83"/>
      <c r="J55" s="83"/>
    </row>
    <row r="56" spans="1:10" s="84" customFormat="1">
      <c r="A56" s="107"/>
      <c r="B56" s="102"/>
      <c r="C56" s="102"/>
      <c r="D56" s="102"/>
      <c r="E56" s="102"/>
      <c r="F56" s="102"/>
      <c r="G56" s="102"/>
      <c r="H56" s="102"/>
      <c r="I56" s="83"/>
      <c r="J56" s="83"/>
    </row>
    <row r="57" spans="1:10" s="84" customFormat="1">
      <c r="A57" s="107"/>
      <c r="B57" s="102"/>
      <c r="C57" s="102"/>
      <c r="D57" s="102"/>
      <c r="E57" s="102"/>
      <c r="F57" s="102"/>
      <c r="G57" s="102"/>
      <c r="H57" s="102"/>
      <c r="I57" s="83"/>
      <c r="J57" s="83"/>
    </row>
    <row r="58" spans="1:10" s="84" customFormat="1">
      <c r="A58" s="107"/>
      <c r="B58" s="102"/>
      <c r="C58" s="102"/>
      <c r="D58" s="102"/>
      <c r="E58" s="102"/>
      <c r="F58" s="102"/>
      <c r="G58" s="102"/>
      <c r="H58" s="102"/>
      <c r="I58" s="83"/>
      <c r="J58" s="83"/>
    </row>
    <row r="59" spans="1:10" s="84" customFormat="1">
      <c r="A59" s="107"/>
      <c r="B59" s="102"/>
      <c r="C59" s="102"/>
      <c r="D59" s="102"/>
      <c r="E59" s="102"/>
      <c r="F59" s="102"/>
      <c r="G59" s="102"/>
      <c r="H59" s="102"/>
      <c r="I59" s="83"/>
      <c r="J59" s="83"/>
    </row>
    <row r="60" spans="1:10" s="84" customFormat="1">
      <c r="A60" s="107"/>
      <c r="B60" s="102"/>
      <c r="C60" s="102"/>
      <c r="D60" s="102"/>
      <c r="E60" s="102"/>
      <c r="F60" s="102"/>
      <c r="G60" s="102"/>
      <c r="H60" s="102"/>
      <c r="I60" s="83"/>
      <c r="J60" s="83"/>
    </row>
    <row r="61" spans="1:10" s="84" customFormat="1">
      <c r="A61" s="107"/>
      <c r="B61" s="102"/>
      <c r="C61" s="102"/>
      <c r="D61" s="102"/>
      <c r="E61" s="102"/>
      <c r="F61" s="102"/>
      <c r="G61" s="102"/>
      <c r="H61" s="102"/>
      <c r="I61" s="83"/>
      <c r="J61" s="83"/>
    </row>
    <row r="62" spans="1:10" s="84" customFormat="1">
      <c r="A62" s="107"/>
      <c r="B62" s="102"/>
      <c r="C62" s="102"/>
      <c r="D62" s="102"/>
      <c r="E62" s="102"/>
      <c r="F62" s="102"/>
      <c r="G62" s="102"/>
      <c r="H62" s="102"/>
      <c r="I62" s="83"/>
      <c r="J62" s="83"/>
    </row>
    <row r="63" spans="1:10" s="84" customFormat="1">
      <c r="A63" s="107"/>
      <c r="B63" s="102"/>
      <c r="C63" s="102"/>
      <c r="D63" s="102"/>
      <c r="E63" s="102"/>
      <c r="F63" s="102"/>
      <c r="G63" s="102"/>
      <c r="H63" s="102"/>
      <c r="I63" s="83"/>
      <c r="J63" s="83"/>
    </row>
    <row r="64" spans="1:10" s="84" customFormat="1">
      <c r="A64" s="107"/>
      <c r="B64" s="102"/>
      <c r="C64" s="102"/>
      <c r="D64" s="102"/>
      <c r="E64" s="102"/>
      <c r="F64" s="102"/>
      <c r="G64" s="102"/>
      <c r="H64" s="102"/>
      <c r="I64" s="83"/>
      <c r="J64" s="83"/>
    </row>
    <row r="65" spans="1:10" s="84" customFormat="1">
      <c r="A65" s="107"/>
      <c r="B65" s="102"/>
      <c r="C65" s="102"/>
      <c r="D65" s="102"/>
      <c r="E65" s="102"/>
      <c r="F65" s="102"/>
      <c r="G65" s="102"/>
      <c r="H65" s="102"/>
      <c r="I65" s="83"/>
      <c r="J65" s="83"/>
    </row>
    <row r="66" spans="1:10" s="84" customFormat="1">
      <c r="A66" s="107"/>
      <c r="B66" s="102"/>
      <c r="C66" s="102"/>
      <c r="D66" s="102"/>
      <c r="E66" s="102"/>
      <c r="F66" s="102"/>
      <c r="G66" s="102"/>
      <c r="H66" s="102"/>
      <c r="I66" s="83"/>
      <c r="J66" s="83"/>
    </row>
    <row r="67" spans="1:10" s="84" customFormat="1">
      <c r="A67" s="107"/>
      <c r="B67" s="102"/>
      <c r="C67" s="102"/>
      <c r="D67" s="102"/>
      <c r="E67" s="102"/>
      <c r="F67" s="102"/>
      <c r="G67" s="102"/>
      <c r="H67" s="102"/>
      <c r="I67" s="83"/>
      <c r="J67" s="83"/>
    </row>
    <row r="68" spans="1:10" s="84" customFormat="1">
      <c r="A68" s="107"/>
      <c r="B68" s="102"/>
      <c r="C68" s="102"/>
      <c r="D68" s="102"/>
      <c r="E68" s="102"/>
      <c r="F68" s="102"/>
      <c r="G68" s="102"/>
      <c r="H68" s="102"/>
      <c r="I68" s="83"/>
      <c r="J68" s="83"/>
    </row>
    <row r="69" spans="1:10" s="84" customFormat="1">
      <c r="A69" s="107"/>
      <c r="B69" s="102"/>
      <c r="C69" s="102"/>
      <c r="D69" s="102"/>
      <c r="E69" s="102"/>
      <c r="F69" s="102"/>
      <c r="G69" s="102"/>
      <c r="H69" s="102"/>
      <c r="I69" s="83"/>
      <c r="J69" s="83"/>
    </row>
    <row r="70" spans="1:10" s="84" customFormat="1">
      <c r="A70" s="107"/>
      <c r="B70" s="102"/>
      <c r="C70" s="102"/>
      <c r="D70" s="102"/>
      <c r="E70" s="102"/>
      <c r="F70" s="102"/>
      <c r="G70" s="102"/>
      <c r="H70" s="102"/>
      <c r="I70" s="83"/>
      <c r="J70" s="83"/>
    </row>
    <row r="71" spans="1:10" s="84" customFormat="1">
      <c r="A71" s="107"/>
      <c r="B71" s="102"/>
      <c r="C71" s="102"/>
      <c r="D71" s="102"/>
      <c r="E71" s="102"/>
      <c r="F71" s="102"/>
      <c r="G71" s="102"/>
      <c r="H71" s="102"/>
      <c r="I71" s="83"/>
      <c r="J71" s="83"/>
    </row>
    <row r="72" spans="1:10" s="84" customFormat="1">
      <c r="A72" s="107"/>
      <c r="B72" s="102"/>
      <c r="C72" s="102"/>
      <c r="D72" s="102"/>
      <c r="E72" s="102"/>
      <c r="F72" s="102"/>
      <c r="G72" s="102"/>
      <c r="H72" s="102"/>
      <c r="I72" s="83"/>
      <c r="J72" s="83"/>
    </row>
    <row r="73" spans="1:10" s="84" customFormat="1">
      <c r="A73" s="107"/>
      <c r="B73" s="102"/>
      <c r="C73" s="102"/>
      <c r="D73" s="102"/>
      <c r="E73" s="102"/>
      <c r="F73" s="102"/>
      <c r="G73" s="102"/>
      <c r="H73" s="102"/>
      <c r="I73" s="83"/>
      <c r="J73" s="83"/>
    </row>
    <row r="74" spans="1:10" s="84" customFormat="1">
      <c r="A74" s="107"/>
      <c r="B74" s="102"/>
      <c r="C74" s="102"/>
      <c r="D74" s="102"/>
      <c r="E74" s="102"/>
      <c r="F74" s="102"/>
      <c r="G74" s="102"/>
      <c r="H74" s="102"/>
      <c r="I74" s="83"/>
      <c r="J74" s="83"/>
    </row>
    <row r="75" spans="1:10" s="84" customFormat="1">
      <c r="A75" s="107"/>
      <c r="B75" s="102"/>
      <c r="C75" s="102"/>
      <c r="D75" s="102"/>
      <c r="E75" s="102"/>
      <c r="F75" s="102"/>
      <c r="G75" s="102"/>
      <c r="H75" s="102"/>
      <c r="I75" s="83"/>
      <c r="J75" s="83"/>
    </row>
    <row r="76" spans="1:10" s="84" customFormat="1">
      <c r="A76" s="107"/>
      <c r="B76" s="102"/>
      <c r="C76" s="102"/>
      <c r="D76" s="102"/>
      <c r="E76" s="102"/>
      <c r="F76" s="102"/>
      <c r="G76" s="102"/>
      <c r="H76" s="102"/>
      <c r="I76" s="83"/>
      <c r="J76" s="83"/>
    </row>
    <row r="77" spans="1:10" s="84" customFormat="1">
      <c r="A77" s="107"/>
      <c r="B77" s="102"/>
      <c r="C77" s="102"/>
      <c r="D77" s="102"/>
      <c r="E77" s="102"/>
      <c r="F77" s="102"/>
      <c r="G77" s="102"/>
      <c r="H77" s="102"/>
      <c r="I77" s="83"/>
      <c r="J77" s="83"/>
    </row>
    <row r="78" spans="1:10" s="84" customFormat="1">
      <c r="A78" s="107"/>
      <c r="B78" s="102"/>
      <c r="C78" s="102"/>
      <c r="D78" s="102"/>
      <c r="E78" s="102"/>
      <c r="F78" s="102"/>
      <c r="G78" s="102"/>
      <c r="H78" s="102"/>
      <c r="I78" s="83"/>
      <c r="J78" s="83"/>
    </row>
    <row r="79" spans="1:10" s="84" customFormat="1">
      <c r="A79" s="107"/>
      <c r="B79" s="102"/>
      <c r="C79" s="102"/>
      <c r="D79" s="102"/>
      <c r="E79" s="102"/>
      <c r="F79" s="102"/>
      <c r="G79" s="102"/>
      <c r="H79" s="102"/>
      <c r="I79" s="83"/>
      <c r="J79" s="83"/>
    </row>
    <row r="80" spans="1:10" s="84" customFormat="1">
      <c r="A80" s="107"/>
      <c r="B80" s="102"/>
      <c r="C80" s="102"/>
      <c r="D80" s="102"/>
      <c r="E80" s="102"/>
      <c r="F80" s="102"/>
      <c r="G80" s="102"/>
      <c r="H80" s="102"/>
      <c r="I80" s="83"/>
      <c r="J80" s="83"/>
    </row>
    <row r="81" spans="1:10" s="84" customFormat="1">
      <c r="A81" s="107"/>
      <c r="B81" s="102"/>
      <c r="C81" s="102"/>
      <c r="D81" s="102"/>
      <c r="E81" s="102"/>
      <c r="F81" s="102"/>
      <c r="G81" s="102"/>
      <c r="H81" s="102"/>
      <c r="I81" s="83"/>
      <c r="J81" s="83"/>
    </row>
    <row r="82" spans="1:10" s="84" customFormat="1">
      <c r="A82" s="107"/>
      <c r="B82" s="102"/>
      <c r="C82" s="102"/>
      <c r="D82" s="102"/>
      <c r="E82" s="102"/>
      <c r="F82" s="102"/>
      <c r="G82" s="102"/>
      <c r="H82" s="102"/>
      <c r="I82" s="83"/>
      <c r="J82" s="83"/>
    </row>
    <row r="83" spans="1:10" s="84" customFormat="1">
      <c r="A83" s="107"/>
      <c r="B83" s="102"/>
      <c r="C83" s="102"/>
      <c r="D83" s="102"/>
      <c r="E83" s="102"/>
      <c r="F83" s="102"/>
      <c r="G83" s="102"/>
      <c r="H83" s="102"/>
      <c r="I83" s="83"/>
      <c r="J83" s="83"/>
    </row>
    <row r="84" spans="1:10" s="84" customFormat="1">
      <c r="A84" s="107"/>
      <c r="B84" s="102"/>
      <c r="C84" s="102"/>
      <c r="D84" s="102"/>
      <c r="E84" s="102"/>
      <c r="F84" s="102"/>
      <c r="G84" s="102"/>
      <c r="H84" s="102"/>
      <c r="I84" s="83"/>
      <c r="J84" s="83"/>
    </row>
    <row r="85" spans="1:10" s="84" customFormat="1">
      <c r="A85" s="107"/>
      <c r="B85" s="102"/>
      <c r="C85" s="102"/>
      <c r="D85" s="102"/>
      <c r="E85" s="102"/>
      <c r="F85" s="102"/>
      <c r="G85" s="102"/>
      <c r="H85" s="102"/>
      <c r="I85" s="83"/>
      <c r="J85" s="83"/>
    </row>
    <row r="86" spans="1:10" s="84" customFormat="1">
      <c r="A86" s="107"/>
      <c r="B86" s="102"/>
      <c r="C86" s="102"/>
      <c r="D86" s="102"/>
      <c r="E86" s="102"/>
      <c r="F86" s="102"/>
      <c r="G86" s="102"/>
      <c r="H86" s="102"/>
      <c r="I86" s="83"/>
      <c r="J86" s="83"/>
    </row>
    <row r="87" spans="1:10" s="84" customFormat="1">
      <c r="A87" s="107"/>
      <c r="B87" s="102"/>
      <c r="C87" s="102"/>
      <c r="D87" s="102"/>
      <c r="E87" s="102"/>
      <c r="F87" s="102"/>
      <c r="G87" s="102"/>
      <c r="H87" s="102"/>
      <c r="I87" s="83"/>
      <c r="J87" s="83"/>
    </row>
    <row r="88" spans="1:10" s="84" customFormat="1">
      <c r="A88" s="107"/>
      <c r="B88" s="102"/>
      <c r="C88" s="102"/>
      <c r="D88" s="102"/>
      <c r="E88" s="102"/>
      <c r="F88" s="102"/>
      <c r="G88" s="102"/>
      <c r="H88" s="102"/>
      <c r="I88" s="83"/>
      <c r="J88" s="83"/>
    </row>
    <row r="89" spans="1:10" s="84" customFormat="1">
      <c r="A89" s="107"/>
      <c r="B89" s="102"/>
      <c r="C89" s="102"/>
      <c r="D89" s="102"/>
      <c r="E89" s="102"/>
      <c r="F89" s="102"/>
      <c r="G89" s="102"/>
      <c r="H89" s="102"/>
      <c r="I89" s="83"/>
      <c r="J89" s="83"/>
    </row>
    <row r="90" spans="1:10" s="84" customFormat="1">
      <c r="A90" s="107"/>
      <c r="B90" s="102"/>
      <c r="C90" s="102"/>
      <c r="D90" s="102"/>
      <c r="E90" s="102"/>
      <c r="F90" s="102"/>
      <c r="G90" s="102"/>
      <c r="H90" s="102"/>
      <c r="I90" s="83"/>
      <c r="J90" s="83"/>
    </row>
    <row r="91" spans="1:10" s="84" customFormat="1">
      <c r="A91" s="107"/>
      <c r="B91" s="102"/>
      <c r="C91" s="102"/>
      <c r="D91" s="102"/>
      <c r="E91" s="102"/>
      <c r="F91" s="102"/>
      <c r="G91" s="102"/>
      <c r="H91" s="102"/>
      <c r="I91" s="83"/>
      <c r="J91" s="83"/>
    </row>
    <row r="92" spans="1:10" s="84" customFormat="1">
      <c r="A92" s="107"/>
      <c r="B92" s="102"/>
      <c r="C92" s="102"/>
      <c r="D92" s="102"/>
      <c r="E92" s="102"/>
      <c r="F92" s="102"/>
      <c r="G92" s="102"/>
      <c r="H92" s="102"/>
      <c r="I92" s="83"/>
      <c r="J92" s="83"/>
    </row>
    <row r="93" spans="1:10" s="84" customFormat="1">
      <c r="A93" s="107"/>
      <c r="B93" s="102"/>
      <c r="C93" s="102"/>
      <c r="D93" s="102"/>
      <c r="E93" s="102"/>
      <c r="F93" s="102"/>
      <c r="G93" s="102"/>
      <c r="H93" s="102"/>
      <c r="I93" s="83"/>
      <c r="J93" s="83"/>
    </row>
    <row r="94" spans="1:10" s="84" customFormat="1">
      <c r="A94" s="107"/>
      <c r="B94" s="102"/>
      <c r="C94" s="102"/>
      <c r="D94" s="102"/>
      <c r="E94" s="102"/>
      <c r="F94" s="102"/>
      <c r="G94" s="102"/>
      <c r="H94" s="102"/>
      <c r="I94" s="83"/>
      <c r="J94" s="83"/>
    </row>
    <row r="95" spans="1:10" s="84" customFormat="1">
      <c r="A95" s="107"/>
      <c r="B95" s="102"/>
      <c r="C95" s="102"/>
      <c r="D95" s="102"/>
      <c r="E95" s="102"/>
      <c r="F95" s="102"/>
      <c r="G95" s="102"/>
      <c r="H95" s="102"/>
      <c r="I95" s="83"/>
      <c r="J95" s="83"/>
    </row>
    <row r="96" spans="1:10" s="84" customFormat="1">
      <c r="A96" s="107"/>
      <c r="B96" s="102"/>
      <c r="C96" s="102"/>
      <c r="D96" s="102"/>
      <c r="E96" s="102"/>
      <c r="F96" s="102"/>
      <c r="G96" s="102"/>
      <c r="H96" s="102"/>
      <c r="I96" s="83"/>
      <c r="J96" s="83"/>
    </row>
    <row r="97" spans="1:10" s="84" customFormat="1">
      <c r="A97" s="107"/>
      <c r="B97" s="102"/>
      <c r="C97" s="102"/>
      <c r="D97" s="102"/>
      <c r="E97" s="102"/>
      <c r="F97" s="102"/>
      <c r="G97" s="102"/>
      <c r="H97" s="102"/>
      <c r="I97" s="83"/>
      <c r="J97" s="83"/>
    </row>
    <row r="98" spans="1:10" s="84" customFormat="1">
      <c r="A98" s="107"/>
      <c r="B98" s="102"/>
      <c r="C98" s="102"/>
      <c r="D98" s="102"/>
      <c r="E98" s="102"/>
      <c r="F98" s="102"/>
      <c r="G98" s="102"/>
      <c r="H98" s="102"/>
      <c r="I98" s="83"/>
      <c r="J98" s="83"/>
    </row>
    <row r="99" spans="1:10" s="84" customFormat="1">
      <c r="A99" s="107"/>
      <c r="B99" s="102"/>
      <c r="C99" s="102"/>
      <c r="D99" s="102"/>
      <c r="E99" s="102"/>
      <c r="F99" s="102"/>
      <c r="G99" s="102"/>
      <c r="H99" s="102"/>
      <c r="I99" s="83"/>
      <c r="J99" s="83"/>
    </row>
    <row r="100" spans="1:10" s="84" customFormat="1">
      <c r="A100" s="107"/>
      <c r="B100" s="102"/>
      <c r="C100" s="102"/>
      <c r="D100" s="102"/>
      <c r="E100" s="102"/>
      <c r="F100" s="102"/>
      <c r="G100" s="102"/>
      <c r="H100" s="102"/>
      <c r="I100" s="83"/>
      <c r="J100" s="83"/>
    </row>
    <row r="101" spans="1:10" s="84" customFormat="1">
      <c r="A101" s="107"/>
      <c r="B101" s="102"/>
      <c r="C101" s="102"/>
      <c r="D101" s="102"/>
      <c r="E101" s="102"/>
      <c r="F101" s="102"/>
      <c r="G101" s="102"/>
      <c r="H101" s="102"/>
      <c r="I101" s="83"/>
      <c r="J101" s="83"/>
    </row>
    <row r="102" spans="1:10" s="84" customFormat="1">
      <c r="A102" s="107"/>
      <c r="B102" s="102"/>
      <c r="C102" s="102"/>
      <c r="D102" s="102"/>
      <c r="E102" s="102"/>
      <c r="F102" s="102"/>
      <c r="G102" s="102"/>
      <c r="H102" s="102"/>
      <c r="I102" s="83"/>
      <c r="J102" s="83"/>
    </row>
    <row r="103" spans="1:10" s="84" customFormat="1">
      <c r="A103" s="107"/>
      <c r="B103" s="102"/>
      <c r="C103" s="102"/>
      <c r="D103" s="102"/>
      <c r="E103" s="102"/>
      <c r="F103" s="102"/>
      <c r="G103" s="102"/>
      <c r="H103" s="102"/>
      <c r="I103" s="83"/>
      <c r="J103" s="83"/>
    </row>
    <row r="104" spans="1:10" s="84" customFormat="1">
      <c r="A104" s="107"/>
      <c r="B104" s="102"/>
      <c r="C104" s="102"/>
      <c r="D104" s="102"/>
      <c r="E104" s="102"/>
      <c r="F104" s="102"/>
      <c r="G104" s="102"/>
      <c r="H104" s="102"/>
      <c r="I104" s="83"/>
      <c r="J104" s="83"/>
    </row>
    <row r="105" spans="1:10" s="84" customFormat="1">
      <c r="A105" s="107"/>
      <c r="B105" s="102"/>
      <c r="C105" s="102"/>
      <c r="D105" s="102"/>
      <c r="E105" s="102"/>
      <c r="F105" s="102"/>
      <c r="G105" s="102"/>
      <c r="H105" s="102"/>
      <c r="I105" s="83"/>
      <c r="J105" s="83"/>
    </row>
    <row r="106" spans="1:10" s="84" customFormat="1">
      <c r="A106" s="107"/>
      <c r="B106" s="102"/>
      <c r="C106" s="102"/>
      <c r="D106" s="102"/>
      <c r="E106" s="102"/>
      <c r="F106" s="102"/>
      <c r="G106" s="102"/>
      <c r="H106" s="102"/>
      <c r="I106" s="83"/>
      <c r="J106" s="83"/>
    </row>
    <row r="107" spans="1:10" s="84" customFormat="1">
      <c r="A107" s="107"/>
      <c r="B107" s="102"/>
      <c r="C107" s="102"/>
      <c r="D107" s="102"/>
      <c r="E107" s="102"/>
      <c r="F107" s="102"/>
      <c r="G107" s="102"/>
      <c r="H107" s="102"/>
      <c r="I107" s="83"/>
      <c r="J107" s="83"/>
    </row>
    <row r="108" spans="1:10" s="84" customFormat="1">
      <c r="A108" s="107"/>
      <c r="B108" s="102"/>
      <c r="C108" s="102"/>
      <c r="D108" s="102"/>
      <c r="E108" s="102"/>
      <c r="F108" s="102"/>
      <c r="G108" s="102"/>
      <c r="H108" s="102"/>
      <c r="I108" s="83"/>
      <c r="J108" s="83"/>
    </row>
    <row r="109" spans="1:10" s="84" customFormat="1">
      <c r="A109" s="107"/>
      <c r="B109" s="102"/>
      <c r="C109" s="102"/>
      <c r="D109" s="102"/>
      <c r="E109" s="102"/>
      <c r="F109" s="102"/>
      <c r="G109" s="102"/>
      <c r="H109" s="102"/>
      <c r="I109" s="83"/>
      <c r="J109" s="83"/>
    </row>
    <row r="110" spans="1:10" s="84" customFormat="1">
      <c r="A110" s="107"/>
      <c r="B110" s="102"/>
      <c r="C110" s="102"/>
      <c r="D110" s="102"/>
      <c r="E110" s="102"/>
      <c r="F110" s="102"/>
      <c r="G110" s="102"/>
      <c r="H110" s="102"/>
      <c r="I110" s="83"/>
      <c r="J110" s="83"/>
    </row>
    <row r="111" spans="1:10" s="84" customFormat="1">
      <c r="A111" s="107"/>
      <c r="B111" s="102"/>
      <c r="C111" s="102"/>
      <c r="D111" s="102"/>
      <c r="E111" s="102"/>
      <c r="F111" s="102"/>
      <c r="G111" s="102"/>
      <c r="H111" s="102"/>
      <c r="I111" s="83"/>
      <c r="J111" s="83"/>
    </row>
    <row r="112" spans="1:10" s="84" customFormat="1">
      <c r="A112" s="107"/>
      <c r="B112" s="102"/>
      <c r="C112" s="102"/>
      <c r="D112" s="102"/>
      <c r="E112" s="102"/>
      <c r="F112" s="102"/>
      <c r="G112" s="102"/>
      <c r="H112" s="102"/>
      <c r="I112" s="83"/>
      <c r="J112" s="83"/>
    </row>
    <row r="113" spans="1:10" s="84" customFormat="1">
      <c r="A113" s="107"/>
      <c r="B113" s="102"/>
      <c r="C113" s="102"/>
      <c r="D113" s="102"/>
      <c r="E113" s="102"/>
      <c r="F113" s="102"/>
      <c r="G113" s="102"/>
      <c r="H113" s="102"/>
      <c r="I113" s="83"/>
      <c r="J113" s="83"/>
    </row>
    <row r="114" spans="1:10" s="84" customFormat="1">
      <c r="A114" s="108"/>
      <c r="I114" s="83"/>
      <c r="J114" s="83"/>
    </row>
    <row r="115" spans="1:10" s="84" customFormat="1">
      <c r="A115" s="108"/>
      <c r="I115" s="83"/>
      <c r="J115" s="83"/>
    </row>
    <row r="116" spans="1:10" s="84" customFormat="1">
      <c r="A116" s="108"/>
      <c r="I116" s="83"/>
      <c r="J116" s="83"/>
    </row>
    <row r="117" spans="1:10" s="84" customFormat="1">
      <c r="A117" s="108"/>
      <c r="I117" s="83"/>
      <c r="J117" s="83"/>
    </row>
    <row r="118" spans="1:10" s="84" customFormat="1">
      <c r="A118" s="108"/>
      <c r="I118" s="83"/>
      <c r="J118" s="83"/>
    </row>
    <row r="119" spans="1:10" s="84" customFormat="1">
      <c r="A119" s="108"/>
      <c r="I119" s="83"/>
      <c r="J119" s="83"/>
    </row>
    <row r="120" spans="1:10" s="84" customFormat="1">
      <c r="A120" s="108"/>
      <c r="I120" s="83"/>
      <c r="J120" s="83"/>
    </row>
    <row r="121" spans="1:10" s="84" customFormat="1">
      <c r="A121" s="108"/>
      <c r="I121" s="83"/>
      <c r="J121" s="83"/>
    </row>
    <row r="122" spans="1:10" s="84" customFormat="1">
      <c r="A122" s="108"/>
      <c r="I122" s="83"/>
      <c r="J122" s="83"/>
    </row>
    <row r="123" spans="1:10" s="84" customFormat="1">
      <c r="A123" s="108"/>
      <c r="I123" s="83"/>
      <c r="J123" s="83"/>
    </row>
    <row r="124" spans="1:10" s="84" customFormat="1">
      <c r="A124" s="108"/>
      <c r="I124" s="83"/>
      <c r="J124" s="83"/>
    </row>
    <row r="125" spans="1:10" s="84" customFormat="1">
      <c r="A125" s="108"/>
      <c r="I125" s="83"/>
      <c r="J125" s="83"/>
    </row>
    <row r="126" spans="1:10" s="84" customFormat="1">
      <c r="A126" s="108"/>
      <c r="I126" s="83"/>
      <c r="J126" s="83"/>
    </row>
    <row r="127" spans="1:10" s="84" customFormat="1">
      <c r="A127" s="108"/>
      <c r="I127" s="83"/>
      <c r="J127" s="83"/>
    </row>
    <row r="128" spans="1:10" s="84" customFormat="1">
      <c r="A128" s="108"/>
      <c r="I128" s="83"/>
      <c r="J128" s="83"/>
    </row>
    <row r="129" spans="1:10" s="84" customFormat="1">
      <c r="A129" s="108"/>
      <c r="I129" s="83"/>
      <c r="J129" s="83"/>
    </row>
    <row r="130" spans="1:10" s="84" customFormat="1">
      <c r="A130" s="108"/>
      <c r="I130" s="83"/>
      <c r="J130" s="83"/>
    </row>
    <row r="131" spans="1:10" s="84" customFormat="1">
      <c r="A131" s="108"/>
      <c r="I131" s="83"/>
      <c r="J131" s="83"/>
    </row>
    <row r="132" spans="1:10" s="84" customFormat="1">
      <c r="A132" s="108"/>
      <c r="I132" s="83"/>
      <c r="J132" s="83"/>
    </row>
    <row r="133" spans="1:10" s="84" customFormat="1">
      <c r="A133" s="108"/>
      <c r="I133" s="83"/>
      <c r="J133" s="83"/>
    </row>
    <row r="134" spans="1:10" s="84" customFormat="1">
      <c r="A134" s="108"/>
      <c r="I134" s="83"/>
      <c r="J134" s="83"/>
    </row>
    <row r="135" spans="1:10" s="84" customFormat="1">
      <c r="A135" s="108"/>
      <c r="I135" s="83"/>
      <c r="J135" s="83"/>
    </row>
    <row r="136" spans="1:10" s="84" customFormat="1">
      <c r="A136" s="108"/>
      <c r="I136" s="83"/>
      <c r="J136" s="83"/>
    </row>
    <row r="137" spans="1:10" s="84" customFormat="1">
      <c r="A137" s="108"/>
      <c r="I137" s="83"/>
      <c r="J137" s="83"/>
    </row>
    <row r="138" spans="1:10" s="84" customFormat="1">
      <c r="A138" s="108"/>
      <c r="I138" s="83"/>
      <c r="J138" s="83"/>
    </row>
    <row r="139" spans="1:10" s="84" customFormat="1">
      <c r="A139" s="108"/>
      <c r="I139" s="83"/>
      <c r="J139" s="83"/>
    </row>
    <row r="140" spans="1:10" s="84" customFormat="1">
      <c r="A140" s="108"/>
      <c r="I140" s="83"/>
      <c r="J140" s="83"/>
    </row>
    <row r="141" spans="1:10" s="84" customFormat="1">
      <c r="A141" s="108"/>
      <c r="I141" s="83"/>
      <c r="J141" s="83"/>
    </row>
    <row r="142" spans="1:10" s="84" customFormat="1">
      <c r="A142" s="108"/>
      <c r="I142" s="83"/>
      <c r="J142" s="83"/>
    </row>
    <row r="143" spans="1:10" s="84" customFormat="1">
      <c r="A143" s="108"/>
      <c r="I143" s="83"/>
      <c r="J143" s="83"/>
    </row>
    <row r="144" spans="1:10" s="84" customFormat="1">
      <c r="A144" s="108"/>
      <c r="I144" s="83"/>
      <c r="J144" s="83"/>
    </row>
    <row r="145" spans="1:10" s="84" customFormat="1">
      <c r="A145" s="108"/>
      <c r="I145" s="83"/>
      <c r="J145" s="83"/>
    </row>
    <row r="146" spans="1:10" s="84" customFormat="1">
      <c r="A146" s="108"/>
      <c r="I146" s="83"/>
      <c r="J146" s="83"/>
    </row>
    <row r="147" spans="1:10" s="84" customFormat="1">
      <c r="A147" s="108"/>
      <c r="I147" s="83"/>
      <c r="J147" s="83"/>
    </row>
    <row r="148" spans="1:10" s="84" customFormat="1">
      <c r="A148" s="108"/>
      <c r="I148" s="83"/>
      <c r="J148" s="83"/>
    </row>
    <row r="149" spans="1:10" s="84" customFormat="1">
      <c r="A149" s="108"/>
      <c r="I149" s="83"/>
      <c r="J149" s="83"/>
    </row>
    <row r="150" spans="1:10" s="84" customFormat="1">
      <c r="A150" s="108"/>
      <c r="I150" s="83"/>
      <c r="J150" s="83"/>
    </row>
    <row r="151" spans="1:10" s="84" customFormat="1">
      <c r="A151" s="108"/>
      <c r="I151" s="83"/>
      <c r="J151" s="83"/>
    </row>
    <row r="152" spans="1:10" s="84" customFormat="1">
      <c r="A152" s="108"/>
      <c r="I152" s="83"/>
      <c r="J152" s="83"/>
    </row>
    <row r="153" spans="1:10" s="84" customFormat="1">
      <c r="A153" s="108"/>
      <c r="I153" s="83"/>
      <c r="J153" s="83"/>
    </row>
    <row r="154" spans="1:10" s="84" customFormat="1">
      <c r="A154" s="108"/>
      <c r="I154" s="83"/>
      <c r="J154" s="83"/>
    </row>
    <row r="155" spans="1:10" s="84" customFormat="1">
      <c r="A155" s="108"/>
      <c r="I155" s="83"/>
      <c r="J155" s="83"/>
    </row>
    <row r="156" spans="1:10" s="84" customFormat="1">
      <c r="A156" s="108"/>
      <c r="I156" s="83"/>
      <c r="J156" s="83"/>
    </row>
    <row r="157" spans="1:10" s="84" customFormat="1">
      <c r="A157" s="108"/>
      <c r="I157" s="83"/>
      <c r="J157" s="83"/>
    </row>
    <row r="158" spans="1:10" s="84" customFormat="1">
      <c r="A158" s="108"/>
      <c r="I158" s="83"/>
      <c r="J158" s="83"/>
    </row>
    <row r="159" spans="1:10" s="84" customFormat="1">
      <c r="A159" s="108"/>
      <c r="I159" s="83"/>
      <c r="J159" s="83"/>
    </row>
    <row r="160" spans="1:10" s="84" customFormat="1">
      <c r="A160" s="108"/>
      <c r="I160" s="83"/>
      <c r="J160" s="83"/>
    </row>
    <row r="161" spans="1:10" s="84" customFormat="1">
      <c r="A161" s="108"/>
      <c r="I161" s="83"/>
      <c r="J161" s="83"/>
    </row>
    <row r="162" spans="1:10" s="84" customFormat="1">
      <c r="A162" s="108"/>
      <c r="I162" s="83"/>
      <c r="J162" s="83"/>
    </row>
    <row r="163" spans="1:10" s="84" customFormat="1">
      <c r="A163" s="108"/>
      <c r="I163" s="83"/>
      <c r="J163" s="83"/>
    </row>
    <row r="164" spans="1:10" s="84" customFormat="1">
      <c r="A164" s="108"/>
      <c r="I164" s="83"/>
      <c r="J164" s="83"/>
    </row>
    <row r="165" spans="1:10" s="84" customFormat="1">
      <c r="A165" s="108"/>
      <c r="I165" s="83"/>
      <c r="J165" s="83"/>
    </row>
    <row r="166" spans="1:10" s="84" customFormat="1">
      <c r="A166" s="108"/>
      <c r="I166" s="83"/>
      <c r="J166" s="83"/>
    </row>
    <row r="167" spans="1:10" s="84" customFormat="1">
      <c r="A167" s="108"/>
      <c r="I167" s="83"/>
      <c r="J167" s="83"/>
    </row>
    <row r="168" spans="1:10" s="84" customFormat="1">
      <c r="A168" s="108"/>
      <c r="I168" s="83"/>
      <c r="J168" s="83"/>
    </row>
    <row r="169" spans="1:10" s="84" customFormat="1">
      <c r="A169" s="108"/>
      <c r="I169" s="83"/>
      <c r="J169" s="83"/>
    </row>
    <row r="170" spans="1:10" s="84" customFormat="1">
      <c r="A170" s="108"/>
      <c r="I170" s="83"/>
      <c r="J170" s="83"/>
    </row>
    <row r="171" spans="1:10" s="84" customFormat="1">
      <c r="A171" s="108"/>
      <c r="I171" s="83"/>
      <c r="J171" s="83"/>
    </row>
    <row r="172" spans="1:10" s="84" customFormat="1">
      <c r="A172" s="108"/>
      <c r="I172" s="83"/>
      <c r="J172" s="83"/>
    </row>
    <row r="173" spans="1:10" s="84" customFormat="1">
      <c r="A173" s="108"/>
      <c r="I173" s="83"/>
      <c r="J173" s="83"/>
    </row>
    <row r="174" spans="1:10" s="84" customFormat="1">
      <c r="A174" s="108"/>
      <c r="I174" s="83"/>
      <c r="J174" s="83"/>
    </row>
    <row r="175" spans="1:10" s="84" customFormat="1">
      <c r="A175" s="108"/>
      <c r="I175" s="83"/>
      <c r="J175" s="83"/>
    </row>
    <row r="176" spans="1:10" s="84" customFormat="1">
      <c r="A176" s="108"/>
      <c r="I176" s="83"/>
      <c r="J176" s="83"/>
    </row>
    <row r="177" spans="1:10" s="84" customFormat="1">
      <c r="A177" s="108"/>
      <c r="I177" s="83"/>
      <c r="J177" s="83"/>
    </row>
    <row r="178" spans="1:10" s="84" customFormat="1">
      <c r="A178" s="108"/>
      <c r="I178" s="83"/>
      <c r="J178" s="83"/>
    </row>
    <row r="179" spans="1:10" s="84" customFormat="1">
      <c r="A179" s="108"/>
      <c r="I179" s="83"/>
      <c r="J179" s="83"/>
    </row>
    <row r="180" spans="1:10" s="84" customFormat="1">
      <c r="A180" s="108"/>
      <c r="I180" s="83"/>
      <c r="J180" s="83"/>
    </row>
    <row r="181" spans="1:10" s="84" customFormat="1">
      <c r="A181" s="108"/>
      <c r="I181" s="83"/>
      <c r="J181" s="83"/>
    </row>
    <row r="182" spans="1:10" s="84" customFormat="1">
      <c r="A182" s="108"/>
      <c r="I182" s="83"/>
      <c r="J182" s="83"/>
    </row>
    <row r="183" spans="1:10" s="84" customFormat="1">
      <c r="A183" s="108"/>
      <c r="I183" s="83"/>
      <c r="J183" s="83"/>
    </row>
    <row r="184" spans="1:10" s="84" customFormat="1">
      <c r="A184" s="108"/>
      <c r="I184" s="83"/>
      <c r="J184" s="83"/>
    </row>
    <row r="185" spans="1:10" s="84" customFormat="1">
      <c r="A185" s="108"/>
      <c r="I185" s="83"/>
      <c r="J185" s="83"/>
    </row>
    <row r="186" spans="1:10" s="84" customFormat="1">
      <c r="A186" s="108"/>
      <c r="I186" s="83"/>
      <c r="J186" s="83"/>
    </row>
    <row r="187" spans="1:10" s="84" customFormat="1">
      <c r="A187" s="108"/>
      <c r="I187" s="83"/>
      <c r="J187" s="83"/>
    </row>
    <row r="188" spans="1:10" s="84" customFormat="1">
      <c r="A188" s="108"/>
      <c r="I188" s="83"/>
      <c r="J188" s="83"/>
    </row>
    <row r="189" spans="1:10" s="84" customFormat="1">
      <c r="A189" s="108"/>
      <c r="I189" s="83"/>
      <c r="J189" s="83"/>
    </row>
    <row r="190" spans="1:10" s="84" customFormat="1">
      <c r="A190" s="108"/>
      <c r="I190" s="83"/>
      <c r="J190" s="83"/>
    </row>
    <row r="191" spans="1:10" s="84" customFormat="1">
      <c r="A191" s="108"/>
      <c r="I191" s="83"/>
      <c r="J191" s="83"/>
    </row>
    <row r="192" spans="1:10" s="84" customFormat="1">
      <c r="A192" s="108"/>
      <c r="I192" s="83"/>
      <c r="J192" s="83"/>
    </row>
    <row r="193" spans="1:10" s="84" customFormat="1">
      <c r="A193" s="108"/>
      <c r="I193" s="83"/>
      <c r="J193" s="83"/>
    </row>
    <row r="194" spans="1:10" s="84" customFormat="1">
      <c r="A194" s="108"/>
      <c r="I194" s="83"/>
      <c r="J194" s="83"/>
    </row>
    <row r="195" spans="1:10" s="84" customFormat="1">
      <c r="A195" s="108"/>
      <c r="I195" s="83"/>
      <c r="J195" s="83"/>
    </row>
    <row r="196" spans="1:10" s="84" customFormat="1">
      <c r="A196" s="108"/>
      <c r="I196" s="83"/>
      <c r="J196" s="83"/>
    </row>
    <row r="197" spans="1:10" s="84" customFormat="1">
      <c r="A197" s="108"/>
      <c r="I197" s="83"/>
      <c r="J197" s="83"/>
    </row>
    <row r="198" spans="1:10" s="84" customFormat="1">
      <c r="A198" s="108"/>
      <c r="I198" s="83"/>
      <c r="J198" s="83"/>
    </row>
  </sheetData>
  <mergeCells count="12">
    <mergeCell ref="A2:H2"/>
    <mergeCell ref="C48:D48"/>
    <mergeCell ref="F48:H48"/>
    <mergeCell ref="A7:H7"/>
    <mergeCell ref="A18:H18"/>
    <mergeCell ref="C47:D47"/>
    <mergeCell ref="F47:H47"/>
    <mergeCell ref="A3:H3"/>
    <mergeCell ref="A4:A5"/>
    <mergeCell ref="B4:B5"/>
    <mergeCell ref="C4:D4"/>
    <mergeCell ref="E4:H4"/>
  </mergeCells>
  <phoneticPr fontId="3" type="noConversion"/>
  <printOptions horizontalCentered="1"/>
  <pageMargins left="0.59055118110236227" right="0.59055118110236227" top="0.98425196850393704" bottom="0.59055118110236227" header="0" footer="0"/>
  <pageSetup paperSize="9" scale="65" fitToHeight="2" orientation="landscape" verticalDpi="300" r:id="rId1"/>
  <headerFooter alignWithMargins="0"/>
  <ignoredErrors>
    <ignoredError sqref="H36 H38 H19:H20 H29 H25 H27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H184"/>
  <sheetViews>
    <sheetView view="pageBreakPreview" zoomScale="55" zoomScaleNormal="75" zoomScaleSheetLayoutView="55" workbookViewId="0">
      <selection activeCell="F9" sqref="F9"/>
    </sheetView>
  </sheetViews>
  <sheetFormatPr defaultRowHeight="18.75"/>
  <cols>
    <col min="1" max="1" width="80.140625" style="1" customWidth="1"/>
    <col min="2" max="2" width="12.7109375" style="3" customWidth="1"/>
    <col min="3" max="7" width="25.7109375" style="3" customWidth="1"/>
    <col min="8" max="8" width="21.140625" style="3" customWidth="1"/>
    <col min="9" max="9" width="9.5703125" style="1" customWidth="1"/>
    <col min="10" max="10" width="9.85546875" style="1" customWidth="1"/>
    <col min="11" max="16384" width="9.140625" style="1"/>
  </cols>
  <sheetData>
    <row r="1" spans="1:8" ht="20.25">
      <c r="H1" s="11" t="s">
        <v>167</v>
      </c>
    </row>
    <row r="2" spans="1:8" ht="39" customHeight="1">
      <c r="A2" s="223" t="s">
        <v>84</v>
      </c>
      <c r="B2" s="223"/>
      <c r="C2" s="223"/>
      <c r="D2" s="223"/>
      <c r="E2" s="223"/>
      <c r="F2" s="223"/>
      <c r="G2" s="223"/>
      <c r="H2" s="223"/>
    </row>
    <row r="3" spans="1:8" ht="30" customHeight="1">
      <c r="A3" s="225" t="s">
        <v>179</v>
      </c>
      <c r="B3" s="225"/>
      <c r="C3" s="225"/>
      <c r="D3" s="225"/>
      <c r="E3" s="225"/>
      <c r="F3" s="225"/>
      <c r="G3" s="225"/>
      <c r="H3" s="225"/>
    </row>
    <row r="4" spans="1:8" ht="58.5" customHeight="1">
      <c r="A4" s="221" t="s">
        <v>102</v>
      </c>
      <c r="B4" s="224" t="s">
        <v>7</v>
      </c>
      <c r="C4" s="206" t="s">
        <v>158</v>
      </c>
      <c r="D4" s="206"/>
      <c r="E4" s="226" t="s">
        <v>220</v>
      </c>
      <c r="F4" s="226"/>
      <c r="G4" s="226"/>
      <c r="H4" s="226"/>
    </row>
    <row r="5" spans="1:8" ht="68.25" customHeight="1">
      <c r="A5" s="222"/>
      <c r="B5" s="224"/>
      <c r="C5" s="55" t="s">
        <v>213</v>
      </c>
      <c r="D5" s="55" t="s">
        <v>223</v>
      </c>
      <c r="E5" s="55" t="s">
        <v>96</v>
      </c>
      <c r="F5" s="55" t="s">
        <v>92</v>
      </c>
      <c r="G5" s="56" t="s">
        <v>99</v>
      </c>
      <c r="H5" s="56" t="s">
        <v>100</v>
      </c>
    </row>
    <row r="6" spans="1:8" ht="33.75" customHeight="1">
      <c r="A6" s="13">
        <v>1</v>
      </c>
      <c r="B6" s="12">
        <v>2</v>
      </c>
      <c r="C6" s="13">
        <v>3</v>
      </c>
      <c r="D6" s="12">
        <v>4</v>
      </c>
      <c r="E6" s="13">
        <v>5</v>
      </c>
      <c r="F6" s="12">
        <v>6</v>
      </c>
      <c r="G6" s="13">
        <v>7</v>
      </c>
      <c r="H6" s="12">
        <v>8</v>
      </c>
    </row>
    <row r="7" spans="1:8" s="2" customFormat="1" ht="71.25" customHeight="1">
      <c r="A7" s="14" t="s">
        <v>49</v>
      </c>
      <c r="B7" s="23">
        <v>4000</v>
      </c>
      <c r="C7" s="15">
        <f>SUM(C8:C13)</f>
        <v>0</v>
      </c>
      <c r="D7" s="194">
        <f>SUM(D8:D13)</f>
        <v>6.9</v>
      </c>
      <c r="E7" s="15">
        <f>SUM(E8:E13)</f>
        <v>0</v>
      </c>
      <c r="F7" s="194">
        <f>SUM(F8:F13)</f>
        <v>6.9</v>
      </c>
      <c r="G7" s="194">
        <f>F7-E7</f>
        <v>6.9</v>
      </c>
      <c r="H7" s="36" t="e">
        <f>(F7/E7)*100</f>
        <v>#DIV/0!</v>
      </c>
    </row>
    <row r="8" spans="1:8" ht="62.25" customHeight="1">
      <c r="A8" s="16" t="s">
        <v>0</v>
      </c>
      <c r="B8" s="21" t="s">
        <v>86</v>
      </c>
      <c r="C8" s="17"/>
      <c r="D8" s="17"/>
      <c r="E8" s="17"/>
      <c r="F8" s="195"/>
      <c r="G8" s="195">
        <f t="shared" ref="G8:G13" si="0">F8-E8</f>
        <v>0</v>
      </c>
      <c r="H8" s="37" t="e">
        <f t="shared" ref="H8:H13" si="1">(F8/E8)*100</f>
        <v>#DIV/0!</v>
      </c>
    </row>
    <row r="9" spans="1:8" ht="57.75" customHeight="1">
      <c r="A9" s="16" t="s">
        <v>1</v>
      </c>
      <c r="B9" s="21">
        <v>4020</v>
      </c>
      <c r="C9" s="17"/>
      <c r="D9" s="17"/>
      <c r="E9" s="17"/>
      <c r="F9" s="195"/>
      <c r="G9" s="195">
        <f t="shared" si="0"/>
        <v>0</v>
      </c>
      <c r="H9" s="37" t="e">
        <f t="shared" si="1"/>
        <v>#DIV/0!</v>
      </c>
    </row>
    <row r="10" spans="1:8" ht="70.5" customHeight="1">
      <c r="A10" s="16" t="s">
        <v>15</v>
      </c>
      <c r="B10" s="21">
        <v>4030</v>
      </c>
      <c r="C10" s="17"/>
      <c r="D10" s="195">
        <v>6.9</v>
      </c>
      <c r="E10" s="17"/>
      <c r="F10" s="195">
        <v>6.9</v>
      </c>
      <c r="G10" s="195">
        <f t="shared" si="0"/>
        <v>6.9</v>
      </c>
      <c r="H10" s="37" t="e">
        <f t="shared" si="1"/>
        <v>#DIV/0!</v>
      </c>
    </row>
    <row r="11" spans="1:8" ht="59.25" customHeight="1">
      <c r="A11" s="16" t="s">
        <v>2</v>
      </c>
      <c r="B11" s="21">
        <v>4040</v>
      </c>
      <c r="C11" s="17"/>
      <c r="D11" s="17"/>
      <c r="E11" s="17"/>
      <c r="F11" s="17"/>
      <c r="G11" s="17">
        <f t="shared" si="0"/>
        <v>0</v>
      </c>
      <c r="H11" s="37" t="e">
        <f t="shared" si="1"/>
        <v>#DIV/0!</v>
      </c>
    </row>
    <row r="12" spans="1:8" ht="70.5" customHeight="1">
      <c r="A12" s="16" t="s">
        <v>41</v>
      </c>
      <c r="B12" s="21">
        <v>4050</v>
      </c>
      <c r="C12" s="17"/>
      <c r="D12" s="17"/>
      <c r="E12" s="17"/>
      <c r="F12" s="17"/>
      <c r="G12" s="17">
        <f t="shared" si="0"/>
        <v>0</v>
      </c>
      <c r="H12" s="37" t="e">
        <f t="shared" si="1"/>
        <v>#DIV/0!</v>
      </c>
    </row>
    <row r="13" spans="1:8" ht="59.25" customHeight="1">
      <c r="A13" s="16" t="s">
        <v>120</v>
      </c>
      <c r="B13" s="21">
        <v>4060</v>
      </c>
      <c r="C13" s="17"/>
      <c r="D13" s="17"/>
      <c r="E13" s="17"/>
      <c r="F13" s="17"/>
      <c r="G13" s="17">
        <f t="shared" si="0"/>
        <v>0</v>
      </c>
      <c r="H13" s="37" t="e">
        <f t="shared" si="1"/>
        <v>#DIV/0!</v>
      </c>
    </row>
    <row r="14" spans="1:8" ht="20.25">
      <c r="A14" s="20"/>
      <c r="B14" s="20"/>
      <c r="C14" s="20"/>
      <c r="D14" s="20"/>
      <c r="E14" s="20"/>
      <c r="F14" s="20"/>
      <c r="G14" s="20"/>
      <c r="H14" s="20"/>
    </row>
    <row r="15" spans="1:8" ht="20.25">
      <c r="A15" s="20"/>
      <c r="B15" s="20"/>
      <c r="C15" s="20"/>
      <c r="D15" s="20"/>
      <c r="E15" s="20"/>
      <c r="F15" s="20"/>
      <c r="G15" s="20"/>
      <c r="H15" s="20"/>
    </row>
    <row r="16" spans="1:8" ht="19.5" customHeight="1">
      <c r="A16" s="22"/>
      <c r="B16" s="20"/>
      <c r="C16" s="20"/>
      <c r="D16" s="20"/>
      <c r="E16" s="20"/>
      <c r="F16" s="20"/>
      <c r="G16" s="20"/>
      <c r="H16" s="20"/>
    </row>
    <row r="17" spans="1:8" ht="54" customHeight="1">
      <c r="A17" s="187" t="s">
        <v>207</v>
      </c>
      <c r="B17" s="18"/>
      <c r="C17" s="227"/>
      <c r="D17" s="227"/>
      <c r="E17" s="19"/>
      <c r="F17" s="210" t="s">
        <v>208</v>
      </c>
      <c r="G17" s="210"/>
      <c r="H17" s="20"/>
    </row>
    <row r="18" spans="1:8" ht="37.5" customHeight="1">
      <c r="A18" s="7" t="s">
        <v>45</v>
      </c>
      <c r="B18" s="9"/>
      <c r="C18" s="209" t="s">
        <v>46</v>
      </c>
      <c r="D18" s="209"/>
      <c r="E18" s="9"/>
      <c r="F18" s="209" t="s">
        <v>111</v>
      </c>
      <c r="G18" s="209"/>
      <c r="H18" s="9"/>
    </row>
    <row r="19" spans="1:8">
      <c r="A19" s="5"/>
    </row>
    <row r="20" spans="1:8">
      <c r="A20" s="5"/>
    </row>
    <row r="21" spans="1:8">
      <c r="A21" s="5"/>
    </row>
    <row r="22" spans="1:8">
      <c r="A22" s="5"/>
    </row>
    <row r="23" spans="1:8">
      <c r="A23" s="5"/>
    </row>
    <row r="24" spans="1:8">
      <c r="A24" s="5"/>
    </row>
    <row r="25" spans="1:8">
      <c r="A25" s="5"/>
    </row>
    <row r="26" spans="1:8">
      <c r="A26" s="5"/>
    </row>
    <row r="27" spans="1:8">
      <c r="A27" s="5"/>
    </row>
    <row r="28" spans="1:8">
      <c r="A28" s="5"/>
    </row>
    <row r="29" spans="1:8">
      <c r="A29" s="5"/>
    </row>
    <row r="30" spans="1:8">
      <c r="A30" s="5"/>
    </row>
    <row r="31" spans="1:8">
      <c r="A31" s="5"/>
    </row>
    <row r="32" spans="1:8">
      <c r="A32" s="5"/>
    </row>
    <row r="33" spans="1:1">
      <c r="A33" s="5"/>
    </row>
    <row r="34" spans="1:1">
      <c r="A34" s="5"/>
    </row>
    <row r="35" spans="1:1">
      <c r="A35" s="5"/>
    </row>
    <row r="36" spans="1:1">
      <c r="A36" s="5"/>
    </row>
    <row r="37" spans="1:1">
      <c r="A37" s="5"/>
    </row>
    <row r="38" spans="1:1">
      <c r="A38" s="5"/>
    </row>
    <row r="39" spans="1:1">
      <c r="A39" s="5"/>
    </row>
    <row r="40" spans="1:1">
      <c r="A40" s="5"/>
    </row>
    <row r="41" spans="1:1">
      <c r="A41" s="5"/>
    </row>
    <row r="42" spans="1:1">
      <c r="A42" s="5"/>
    </row>
    <row r="43" spans="1:1">
      <c r="A43" s="5"/>
    </row>
    <row r="44" spans="1:1">
      <c r="A44" s="5"/>
    </row>
    <row r="45" spans="1:1">
      <c r="A45" s="5"/>
    </row>
    <row r="46" spans="1:1">
      <c r="A46" s="5"/>
    </row>
    <row r="47" spans="1:1">
      <c r="A47" s="5"/>
    </row>
    <row r="48" spans="1:1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5"/>
    </row>
    <row r="55" spans="1:1">
      <c r="A55" s="5"/>
    </row>
    <row r="56" spans="1:1">
      <c r="A56" s="5"/>
    </row>
    <row r="57" spans="1:1">
      <c r="A57" s="5"/>
    </row>
    <row r="58" spans="1:1">
      <c r="A58" s="5"/>
    </row>
    <row r="59" spans="1:1">
      <c r="A59" s="5"/>
    </row>
    <row r="60" spans="1:1">
      <c r="A60" s="5"/>
    </row>
    <row r="61" spans="1:1">
      <c r="A61" s="5"/>
    </row>
    <row r="62" spans="1:1">
      <c r="A62" s="5"/>
    </row>
    <row r="63" spans="1:1">
      <c r="A63" s="5"/>
    </row>
    <row r="64" spans="1:1">
      <c r="A64" s="5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  <row r="74" spans="1:1">
      <c r="A74" s="5"/>
    </row>
    <row r="75" spans="1:1">
      <c r="A75" s="5"/>
    </row>
    <row r="76" spans="1:1">
      <c r="A76" s="5"/>
    </row>
    <row r="77" spans="1:1">
      <c r="A77" s="5"/>
    </row>
    <row r="78" spans="1:1">
      <c r="A78" s="5"/>
    </row>
    <row r="79" spans="1:1">
      <c r="A79" s="5"/>
    </row>
    <row r="80" spans="1:1">
      <c r="A80" s="5"/>
    </row>
    <row r="81" spans="1:1">
      <c r="A81" s="5"/>
    </row>
    <row r="82" spans="1:1">
      <c r="A82" s="5"/>
    </row>
    <row r="83" spans="1:1">
      <c r="A83" s="5"/>
    </row>
    <row r="84" spans="1:1">
      <c r="A84" s="5"/>
    </row>
    <row r="85" spans="1:1">
      <c r="A85" s="5"/>
    </row>
    <row r="86" spans="1:1">
      <c r="A86" s="5"/>
    </row>
    <row r="87" spans="1:1">
      <c r="A87" s="5"/>
    </row>
    <row r="88" spans="1:1">
      <c r="A88" s="5"/>
    </row>
    <row r="89" spans="1:1">
      <c r="A89" s="5"/>
    </row>
    <row r="90" spans="1:1">
      <c r="A90" s="5"/>
    </row>
    <row r="91" spans="1:1">
      <c r="A91" s="5"/>
    </row>
    <row r="92" spans="1:1">
      <c r="A92" s="5"/>
    </row>
    <row r="93" spans="1:1">
      <c r="A93" s="5"/>
    </row>
    <row r="94" spans="1:1">
      <c r="A94" s="5"/>
    </row>
    <row r="95" spans="1:1">
      <c r="A95" s="5"/>
    </row>
    <row r="96" spans="1:1">
      <c r="A96" s="5"/>
    </row>
    <row r="97" spans="1:1">
      <c r="A97" s="5"/>
    </row>
    <row r="98" spans="1:1">
      <c r="A98" s="5"/>
    </row>
    <row r="99" spans="1:1">
      <c r="A99" s="5"/>
    </row>
    <row r="100" spans="1:1">
      <c r="A100" s="5"/>
    </row>
    <row r="101" spans="1:1">
      <c r="A101" s="5"/>
    </row>
    <row r="102" spans="1:1">
      <c r="A102" s="5"/>
    </row>
    <row r="103" spans="1:1">
      <c r="A103" s="5"/>
    </row>
    <row r="104" spans="1:1">
      <c r="A104" s="5"/>
    </row>
    <row r="105" spans="1:1">
      <c r="A105" s="5"/>
    </row>
    <row r="106" spans="1:1">
      <c r="A106" s="5"/>
    </row>
    <row r="107" spans="1:1">
      <c r="A107" s="5"/>
    </row>
    <row r="108" spans="1:1">
      <c r="A108" s="5"/>
    </row>
    <row r="109" spans="1:1">
      <c r="A109" s="5"/>
    </row>
    <row r="110" spans="1:1">
      <c r="A110" s="5"/>
    </row>
    <row r="111" spans="1:1">
      <c r="A111" s="5"/>
    </row>
    <row r="112" spans="1:1">
      <c r="A112" s="5"/>
    </row>
    <row r="113" spans="1:1">
      <c r="A113" s="5"/>
    </row>
    <row r="114" spans="1:1">
      <c r="A114" s="5"/>
    </row>
    <row r="115" spans="1:1">
      <c r="A115" s="5"/>
    </row>
    <row r="116" spans="1:1">
      <c r="A116" s="5"/>
    </row>
    <row r="117" spans="1:1">
      <c r="A117" s="5"/>
    </row>
    <row r="118" spans="1:1">
      <c r="A118" s="5"/>
    </row>
    <row r="119" spans="1:1">
      <c r="A119" s="5"/>
    </row>
    <row r="120" spans="1:1">
      <c r="A120" s="5"/>
    </row>
    <row r="121" spans="1:1">
      <c r="A121" s="5"/>
    </row>
    <row r="122" spans="1:1">
      <c r="A122" s="5"/>
    </row>
    <row r="123" spans="1:1">
      <c r="A123" s="5"/>
    </row>
    <row r="124" spans="1:1">
      <c r="A124" s="5"/>
    </row>
    <row r="125" spans="1:1">
      <c r="A125" s="5"/>
    </row>
    <row r="126" spans="1:1">
      <c r="A126" s="5"/>
    </row>
    <row r="127" spans="1:1">
      <c r="A127" s="5"/>
    </row>
    <row r="128" spans="1:1">
      <c r="A128" s="5"/>
    </row>
    <row r="129" spans="1:1">
      <c r="A129" s="5"/>
    </row>
    <row r="130" spans="1:1">
      <c r="A130" s="5"/>
    </row>
    <row r="131" spans="1:1">
      <c r="A131" s="5"/>
    </row>
    <row r="132" spans="1:1">
      <c r="A132" s="5"/>
    </row>
    <row r="133" spans="1:1">
      <c r="A133" s="5"/>
    </row>
    <row r="134" spans="1:1">
      <c r="A134" s="5"/>
    </row>
    <row r="135" spans="1:1">
      <c r="A135" s="5"/>
    </row>
    <row r="136" spans="1:1">
      <c r="A136" s="5"/>
    </row>
    <row r="137" spans="1:1">
      <c r="A137" s="5"/>
    </row>
    <row r="138" spans="1:1">
      <c r="A138" s="5"/>
    </row>
    <row r="139" spans="1:1">
      <c r="A139" s="5"/>
    </row>
    <row r="140" spans="1:1">
      <c r="A140" s="5"/>
    </row>
    <row r="141" spans="1:1">
      <c r="A141" s="5"/>
    </row>
    <row r="142" spans="1:1">
      <c r="A142" s="5"/>
    </row>
    <row r="143" spans="1:1">
      <c r="A143" s="5"/>
    </row>
    <row r="144" spans="1:1">
      <c r="A144" s="5"/>
    </row>
    <row r="145" spans="1:1">
      <c r="A145" s="5"/>
    </row>
    <row r="146" spans="1:1">
      <c r="A146" s="5"/>
    </row>
    <row r="147" spans="1:1">
      <c r="A147" s="5"/>
    </row>
    <row r="148" spans="1:1">
      <c r="A148" s="5"/>
    </row>
    <row r="149" spans="1:1">
      <c r="A149" s="5"/>
    </row>
    <row r="150" spans="1:1">
      <c r="A150" s="5"/>
    </row>
    <row r="151" spans="1:1">
      <c r="A151" s="5"/>
    </row>
    <row r="152" spans="1:1">
      <c r="A152" s="5"/>
    </row>
    <row r="153" spans="1:1">
      <c r="A153" s="5"/>
    </row>
    <row r="154" spans="1:1">
      <c r="A154" s="5"/>
    </row>
    <row r="155" spans="1:1">
      <c r="A155" s="5"/>
    </row>
    <row r="156" spans="1:1">
      <c r="A156" s="5"/>
    </row>
    <row r="157" spans="1:1">
      <c r="A157" s="5"/>
    </row>
    <row r="158" spans="1:1">
      <c r="A158" s="5"/>
    </row>
    <row r="159" spans="1:1">
      <c r="A159" s="5"/>
    </row>
    <row r="160" spans="1:1">
      <c r="A160" s="5"/>
    </row>
    <row r="161" spans="1:1">
      <c r="A161" s="5"/>
    </row>
    <row r="162" spans="1:1">
      <c r="A162" s="5"/>
    </row>
    <row r="163" spans="1:1">
      <c r="A163" s="5"/>
    </row>
    <row r="164" spans="1:1">
      <c r="A164" s="5"/>
    </row>
    <row r="165" spans="1:1">
      <c r="A165" s="5"/>
    </row>
    <row r="166" spans="1:1">
      <c r="A166" s="5"/>
    </row>
    <row r="167" spans="1:1">
      <c r="A167" s="5"/>
    </row>
    <row r="168" spans="1:1">
      <c r="A168" s="5"/>
    </row>
    <row r="169" spans="1:1">
      <c r="A169" s="5"/>
    </row>
    <row r="170" spans="1:1">
      <c r="A170" s="5"/>
    </row>
    <row r="171" spans="1:1">
      <c r="A171" s="5"/>
    </row>
    <row r="172" spans="1:1">
      <c r="A172" s="5"/>
    </row>
    <row r="173" spans="1:1">
      <c r="A173" s="5"/>
    </row>
    <row r="174" spans="1:1">
      <c r="A174" s="5"/>
    </row>
    <row r="175" spans="1:1">
      <c r="A175" s="5"/>
    </row>
    <row r="176" spans="1:1">
      <c r="A176" s="5"/>
    </row>
    <row r="177" spans="1:1">
      <c r="A177" s="5"/>
    </row>
    <row r="178" spans="1:1">
      <c r="A178" s="5"/>
    </row>
    <row r="179" spans="1:1">
      <c r="A179" s="5"/>
    </row>
    <row r="180" spans="1:1">
      <c r="A180" s="5"/>
    </row>
    <row r="181" spans="1:1">
      <c r="A181" s="5"/>
    </row>
    <row r="182" spans="1:1">
      <c r="A182" s="5"/>
    </row>
    <row r="183" spans="1:1">
      <c r="A183" s="5"/>
    </row>
    <row r="184" spans="1:1">
      <c r="A184" s="5"/>
    </row>
  </sheetData>
  <mergeCells count="10">
    <mergeCell ref="A4:A5"/>
    <mergeCell ref="A2:H2"/>
    <mergeCell ref="B4:B5"/>
    <mergeCell ref="A3:H3"/>
    <mergeCell ref="C18:D18"/>
    <mergeCell ref="C4:D4"/>
    <mergeCell ref="E4:H4"/>
    <mergeCell ref="C17:D17"/>
    <mergeCell ref="F17:G17"/>
    <mergeCell ref="F18:G18"/>
  </mergeCells>
  <phoneticPr fontId="0" type="noConversion"/>
  <printOptions horizontalCentered="1"/>
  <pageMargins left="0.59055118110236227" right="0.59055118110236227" top="0.98425196850393704" bottom="0.59055118110236227" header="0" footer="0"/>
  <pageSetup paperSize="9" scale="56" firstPageNumber="9" orientation="landscape" useFirstPageNumber="1" r:id="rId1"/>
  <headerFooter alignWithMargins="0"/>
  <ignoredErrors>
    <ignoredError sqref="B8" numberStoredAsText="1"/>
    <ignoredError sqref="H7:H13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2:G231"/>
  <sheetViews>
    <sheetView view="pageBreakPreview" zoomScale="60" zoomScaleNormal="100" workbookViewId="0">
      <selection activeCell="E6" sqref="E6:E8"/>
    </sheetView>
  </sheetViews>
  <sheetFormatPr defaultRowHeight="18.75"/>
  <cols>
    <col min="1" max="1" width="70.28515625" style="50" customWidth="1"/>
    <col min="2" max="2" width="16" style="51" customWidth="1"/>
    <col min="3" max="3" width="19.85546875" style="51" customWidth="1"/>
    <col min="4" max="4" width="21.28515625" style="51" customWidth="1"/>
    <col min="5" max="5" width="23.42578125" style="51" customWidth="1"/>
    <col min="6" max="6" width="22.28515625" style="51" customWidth="1"/>
    <col min="7" max="7" width="24.140625" style="51" customWidth="1"/>
    <col min="8" max="16384" width="9.140625" style="50"/>
  </cols>
  <sheetData>
    <row r="2" spans="1:7" ht="33.75" customHeight="1">
      <c r="A2" s="230" t="s">
        <v>186</v>
      </c>
      <c r="B2" s="230"/>
      <c r="C2" s="230"/>
      <c r="D2" s="230"/>
      <c r="E2" s="230"/>
      <c r="F2" s="230"/>
      <c r="G2" s="230"/>
    </row>
    <row r="3" spans="1:7" ht="28.5" customHeight="1">
      <c r="A3" s="53"/>
      <c r="B3" s="54"/>
      <c r="C3" s="54"/>
      <c r="D3" s="53"/>
      <c r="E3" s="53"/>
      <c r="F3" s="53"/>
      <c r="G3" s="54"/>
    </row>
    <row r="4" spans="1:7" ht="62.25" customHeight="1">
      <c r="A4" s="109" t="s">
        <v>102</v>
      </c>
      <c r="B4" s="110" t="s">
        <v>7</v>
      </c>
      <c r="C4" s="34" t="s">
        <v>214</v>
      </c>
      <c r="D4" s="34" t="s">
        <v>217</v>
      </c>
      <c r="E4" s="34" t="s">
        <v>218</v>
      </c>
      <c r="F4" s="110" t="s">
        <v>183</v>
      </c>
      <c r="G4" s="111" t="s">
        <v>187</v>
      </c>
    </row>
    <row r="5" spans="1:7" ht="23.25" customHeight="1">
      <c r="A5" s="112">
        <v>1</v>
      </c>
      <c r="B5" s="113">
        <v>2</v>
      </c>
      <c r="C5" s="113">
        <v>3</v>
      </c>
      <c r="D5" s="113">
        <v>4</v>
      </c>
      <c r="E5" s="113">
        <v>5</v>
      </c>
      <c r="F5" s="113">
        <v>6</v>
      </c>
      <c r="G5" s="113">
        <v>7</v>
      </c>
    </row>
    <row r="6" spans="1:7" ht="39" customHeight="1">
      <c r="A6" s="114" t="s">
        <v>49</v>
      </c>
      <c r="B6" s="115">
        <v>4000</v>
      </c>
      <c r="C6" s="115"/>
      <c r="D6" s="116"/>
      <c r="E6" s="116">
        <v>6.9</v>
      </c>
      <c r="F6" s="116">
        <f>E6-D6</f>
        <v>6.9</v>
      </c>
      <c r="G6" s="116"/>
    </row>
    <row r="7" spans="1:7" s="58" customFormat="1" ht="38.25" customHeight="1">
      <c r="A7" s="173" t="s">
        <v>15</v>
      </c>
      <c r="B7" s="174">
        <v>4030</v>
      </c>
      <c r="C7" s="174"/>
      <c r="D7" s="172"/>
      <c r="E7" s="116">
        <v>6.9</v>
      </c>
      <c r="F7" s="116">
        <f>E7-D7</f>
        <v>6.9</v>
      </c>
      <c r="G7" s="116"/>
    </row>
    <row r="8" spans="1:7" s="58" customFormat="1" ht="29.25" customHeight="1">
      <c r="A8" s="118" t="s">
        <v>225</v>
      </c>
      <c r="B8" s="119"/>
      <c r="C8" s="119"/>
      <c r="D8" s="117"/>
      <c r="E8" s="116">
        <v>6.9</v>
      </c>
      <c r="F8" s="117">
        <f>E8-D8</f>
        <v>6.9</v>
      </c>
      <c r="G8" s="117"/>
    </row>
    <row r="9" spans="1:7">
      <c r="A9" s="120"/>
      <c r="B9" s="121"/>
      <c r="C9" s="121"/>
      <c r="D9" s="122"/>
      <c r="E9" s="123"/>
      <c r="F9" s="123"/>
      <c r="G9" s="123"/>
    </row>
    <row r="10" spans="1:7" ht="26.25" customHeight="1">
      <c r="A10" s="104" t="s">
        <v>207</v>
      </c>
      <c r="B10" s="228" t="s">
        <v>57</v>
      </c>
      <c r="C10" s="228"/>
      <c r="D10" s="228"/>
      <c r="E10" s="124"/>
      <c r="F10" s="229" t="s">
        <v>208</v>
      </c>
      <c r="G10" s="229"/>
    </row>
    <row r="11" spans="1:7">
      <c r="A11" s="72" t="s">
        <v>172</v>
      </c>
      <c r="B11" s="202" t="s">
        <v>46</v>
      </c>
      <c r="C11" s="202"/>
      <c r="D11" s="202"/>
      <c r="E11" s="73"/>
      <c r="F11" s="202" t="s">
        <v>111</v>
      </c>
      <c r="G11" s="202"/>
    </row>
    <row r="12" spans="1:7">
      <c r="A12" s="120"/>
      <c r="B12" s="121"/>
      <c r="C12" s="121"/>
      <c r="D12" s="122"/>
      <c r="E12" s="123"/>
      <c r="F12" s="123"/>
      <c r="G12" s="123"/>
    </row>
    <row r="13" spans="1:7">
      <c r="A13" s="120"/>
      <c r="B13" s="121"/>
      <c r="C13" s="121"/>
      <c r="D13" s="122"/>
      <c r="E13" s="123"/>
      <c r="F13" s="123"/>
      <c r="G13" s="123"/>
    </row>
    <row r="14" spans="1:7">
      <c r="A14" s="120"/>
      <c r="B14" s="121"/>
      <c r="C14" s="121"/>
      <c r="D14" s="122"/>
      <c r="E14" s="123"/>
      <c r="F14" s="123"/>
      <c r="G14" s="123"/>
    </row>
    <row r="15" spans="1:7">
      <c r="A15" s="120"/>
      <c r="B15" s="121"/>
      <c r="C15" s="121"/>
      <c r="D15" s="122"/>
      <c r="E15" s="123"/>
      <c r="F15" s="123"/>
      <c r="G15" s="123"/>
    </row>
    <row r="16" spans="1:7">
      <c r="A16" s="120"/>
      <c r="B16" s="121"/>
      <c r="C16" s="121"/>
      <c r="D16" s="122"/>
      <c r="E16" s="123"/>
      <c r="F16" s="123"/>
      <c r="G16" s="123"/>
    </row>
    <row r="17" spans="1:7">
      <c r="A17" s="120"/>
      <c r="B17" s="121"/>
      <c r="C17" s="121"/>
      <c r="D17" s="122"/>
      <c r="E17" s="123"/>
      <c r="F17" s="123"/>
      <c r="G17" s="123"/>
    </row>
    <row r="18" spans="1:7">
      <c r="A18" s="120"/>
      <c r="B18" s="121"/>
      <c r="C18" s="121"/>
      <c r="D18" s="122"/>
      <c r="E18" s="123"/>
      <c r="F18" s="123"/>
      <c r="G18" s="123"/>
    </row>
    <row r="19" spans="1:7">
      <c r="A19" s="120"/>
      <c r="B19" s="121"/>
      <c r="C19" s="121"/>
      <c r="D19" s="122"/>
      <c r="E19" s="123"/>
      <c r="F19" s="123"/>
      <c r="G19" s="123"/>
    </row>
    <row r="20" spans="1:7">
      <c r="A20" s="120"/>
      <c r="B20" s="121"/>
      <c r="C20" s="121"/>
      <c r="D20" s="122"/>
      <c r="E20" s="123"/>
      <c r="F20" s="123"/>
      <c r="G20" s="123"/>
    </row>
    <row r="21" spans="1:7">
      <c r="A21" s="120"/>
      <c r="B21" s="121"/>
      <c r="C21" s="121"/>
      <c r="D21" s="122"/>
      <c r="E21" s="123"/>
      <c r="F21" s="123"/>
      <c r="G21" s="123"/>
    </row>
    <row r="22" spans="1:7">
      <c r="A22" s="120"/>
      <c r="B22" s="121"/>
      <c r="C22" s="121"/>
      <c r="D22" s="122"/>
      <c r="E22" s="123"/>
      <c r="F22" s="123"/>
      <c r="G22" s="123"/>
    </row>
    <row r="23" spans="1:7">
      <c r="A23" s="120"/>
      <c r="B23" s="121"/>
      <c r="C23" s="121"/>
      <c r="D23" s="122"/>
      <c r="E23" s="123"/>
      <c r="F23" s="123"/>
      <c r="G23" s="123"/>
    </row>
    <row r="24" spans="1:7">
      <c r="A24" s="120"/>
      <c r="B24" s="121"/>
      <c r="C24" s="121"/>
      <c r="D24" s="122"/>
      <c r="E24" s="123"/>
      <c r="F24" s="123"/>
      <c r="G24" s="123"/>
    </row>
    <row r="25" spans="1:7">
      <c r="A25" s="120"/>
      <c r="B25" s="121"/>
      <c r="C25" s="121"/>
      <c r="D25" s="122"/>
      <c r="E25" s="123"/>
      <c r="F25" s="123"/>
      <c r="G25" s="123"/>
    </row>
    <row r="26" spans="1:7">
      <c r="A26" s="120"/>
      <c r="B26" s="121"/>
      <c r="C26" s="121"/>
      <c r="D26" s="122"/>
      <c r="E26" s="123"/>
      <c r="F26" s="123"/>
      <c r="G26" s="123"/>
    </row>
    <row r="27" spans="1:7">
      <c r="A27" s="120"/>
      <c r="B27" s="121"/>
      <c r="C27" s="121"/>
      <c r="D27" s="122"/>
      <c r="E27" s="123"/>
      <c r="F27" s="123"/>
      <c r="G27" s="123"/>
    </row>
    <row r="28" spans="1:7">
      <c r="A28" s="120"/>
      <c r="B28" s="121"/>
      <c r="C28" s="121"/>
      <c r="D28" s="122"/>
      <c r="E28" s="123"/>
      <c r="F28" s="123"/>
      <c r="G28" s="123"/>
    </row>
    <row r="29" spans="1:7">
      <c r="A29" s="120"/>
      <c r="B29" s="121"/>
      <c r="C29" s="121"/>
      <c r="D29" s="122"/>
      <c r="E29" s="123"/>
      <c r="F29" s="123"/>
      <c r="G29" s="123"/>
    </row>
    <row r="30" spans="1:7">
      <c r="A30" s="120"/>
      <c r="B30" s="121"/>
      <c r="C30" s="121"/>
      <c r="D30" s="122"/>
      <c r="E30" s="123"/>
      <c r="F30" s="123"/>
      <c r="G30" s="123"/>
    </row>
    <row r="31" spans="1:7">
      <c r="A31" s="120"/>
      <c r="B31" s="121"/>
      <c r="C31" s="121"/>
      <c r="D31" s="122"/>
      <c r="E31" s="123"/>
      <c r="F31" s="123"/>
      <c r="G31" s="123"/>
    </row>
    <row r="32" spans="1:7">
      <c r="A32" s="120"/>
      <c r="B32" s="121"/>
      <c r="C32" s="121"/>
      <c r="D32" s="122"/>
      <c r="E32" s="123"/>
      <c r="F32" s="123"/>
      <c r="G32" s="123"/>
    </row>
    <row r="33" spans="1:7">
      <c r="A33" s="120"/>
      <c r="B33" s="121"/>
      <c r="C33" s="121"/>
      <c r="D33" s="122"/>
      <c r="E33" s="123"/>
      <c r="F33" s="123"/>
      <c r="G33" s="123"/>
    </row>
    <row r="34" spans="1:7">
      <c r="A34" s="120"/>
      <c r="B34" s="121"/>
      <c r="C34" s="121"/>
      <c r="D34" s="122"/>
      <c r="E34" s="123"/>
      <c r="F34" s="123"/>
      <c r="G34" s="123"/>
    </row>
    <row r="35" spans="1:7">
      <c r="A35" s="120"/>
      <c r="B35" s="121"/>
      <c r="C35" s="121"/>
      <c r="D35" s="122"/>
      <c r="E35" s="123"/>
      <c r="F35" s="123"/>
      <c r="G35" s="123"/>
    </row>
    <row r="36" spans="1:7">
      <c r="A36" s="120"/>
      <c r="B36" s="121"/>
      <c r="C36" s="121"/>
      <c r="D36" s="122"/>
      <c r="E36" s="123"/>
      <c r="F36" s="123"/>
      <c r="G36" s="123"/>
    </row>
    <row r="37" spans="1:7">
      <c r="A37" s="120"/>
      <c r="B37" s="121"/>
      <c r="C37" s="121"/>
      <c r="D37" s="122"/>
      <c r="E37" s="123"/>
      <c r="F37" s="123"/>
      <c r="G37" s="123"/>
    </row>
    <row r="38" spans="1:7">
      <c r="A38" s="120"/>
      <c r="B38" s="121"/>
      <c r="C38" s="121"/>
      <c r="D38" s="122"/>
      <c r="E38" s="123"/>
      <c r="F38" s="123"/>
      <c r="G38" s="123"/>
    </row>
    <row r="39" spans="1:7">
      <c r="A39" s="120"/>
      <c r="B39" s="121"/>
      <c r="C39" s="121"/>
      <c r="D39" s="122"/>
      <c r="E39" s="123"/>
      <c r="F39" s="123"/>
      <c r="G39" s="123"/>
    </row>
    <row r="40" spans="1:7">
      <c r="A40" s="120"/>
      <c r="B40" s="121"/>
      <c r="C40" s="121"/>
      <c r="D40" s="122"/>
      <c r="E40" s="123"/>
      <c r="F40" s="123"/>
      <c r="G40" s="123"/>
    </row>
    <row r="41" spans="1:7">
      <c r="A41" s="120"/>
      <c r="D41" s="125"/>
      <c r="E41" s="126"/>
      <c r="F41" s="126"/>
      <c r="G41" s="126"/>
    </row>
    <row r="42" spans="1:7">
      <c r="A42" s="75"/>
      <c r="D42" s="125"/>
      <c r="E42" s="126"/>
      <c r="F42" s="126"/>
      <c r="G42" s="126"/>
    </row>
    <row r="43" spans="1:7">
      <c r="A43" s="75"/>
      <c r="D43" s="125"/>
      <c r="E43" s="126"/>
      <c r="F43" s="126"/>
      <c r="G43" s="126"/>
    </row>
    <row r="44" spans="1:7">
      <c r="A44" s="75"/>
      <c r="D44" s="125"/>
      <c r="E44" s="126"/>
      <c r="F44" s="126"/>
      <c r="G44" s="126"/>
    </row>
    <row r="45" spans="1:7">
      <c r="A45" s="75"/>
      <c r="D45" s="125"/>
      <c r="E45" s="126"/>
      <c r="F45" s="126"/>
      <c r="G45" s="126"/>
    </row>
    <row r="46" spans="1:7">
      <c r="A46" s="75"/>
      <c r="D46" s="125"/>
      <c r="E46" s="126"/>
      <c r="F46" s="126"/>
      <c r="G46" s="126"/>
    </row>
    <row r="47" spans="1:7">
      <c r="A47" s="75"/>
      <c r="D47" s="125"/>
      <c r="E47" s="126"/>
      <c r="F47" s="126"/>
      <c r="G47" s="126"/>
    </row>
    <row r="48" spans="1:7">
      <c r="A48" s="75"/>
      <c r="D48" s="125"/>
      <c r="E48" s="126"/>
      <c r="F48" s="126"/>
      <c r="G48" s="126"/>
    </row>
    <row r="49" spans="1:7">
      <c r="A49" s="75"/>
      <c r="D49" s="125"/>
      <c r="E49" s="126"/>
      <c r="F49" s="126"/>
      <c r="G49" s="126"/>
    </row>
    <row r="50" spans="1:7">
      <c r="A50" s="75"/>
      <c r="D50" s="125"/>
      <c r="E50" s="126"/>
      <c r="F50" s="126"/>
      <c r="G50" s="126"/>
    </row>
    <row r="51" spans="1:7">
      <c r="A51" s="75"/>
      <c r="D51" s="125"/>
      <c r="E51" s="126"/>
      <c r="F51" s="126"/>
      <c r="G51" s="126"/>
    </row>
    <row r="52" spans="1:7">
      <c r="A52" s="75"/>
      <c r="D52" s="125"/>
      <c r="E52" s="126"/>
      <c r="F52" s="126"/>
      <c r="G52" s="126"/>
    </row>
    <row r="53" spans="1:7">
      <c r="A53" s="75"/>
      <c r="D53" s="125"/>
      <c r="E53" s="126"/>
      <c r="F53" s="126"/>
      <c r="G53" s="126"/>
    </row>
    <row r="54" spans="1:7">
      <c r="A54" s="75"/>
      <c r="D54" s="125"/>
      <c r="E54" s="126"/>
      <c r="F54" s="126"/>
      <c r="G54" s="126"/>
    </row>
    <row r="55" spans="1:7">
      <c r="A55" s="75"/>
      <c r="D55" s="125"/>
      <c r="E55" s="126"/>
      <c r="F55" s="126"/>
      <c r="G55" s="126"/>
    </row>
    <row r="56" spans="1:7">
      <c r="A56" s="75"/>
      <c r="D56" s="125"/>
      <c r="E56" s="126"/>
      <c r="F56" s="126"/>
      <c r="G56" s="126"/>
    </row>
    <row r="57" spans="1:7">
      <c r="A57" s="75"/>
      <c r="D57" s="125"/>
      <c r="E57" s="126"/>
      <c r="F57" s="126"/>
      <c r="G57" s="126"/>
    </row>
    <row r="58" spans="1:7">
      <c r="A58" s="75"/>
      <c r="D58" s="125"/>
      <c r="E58" s="126"/>
      <c r="F58" s="126"/>
      <c r="G58" s="126"/>
    </row>
    <row r="59" spans="1:7">
      <c r="A59" s="75"/>
      <c r="D59" s="125"/>
      <c r="E59" s="126"/>
      <c r="F59" s="126"/>
      <c r="G59" s="126"/>
    </row>
    <row r="60" spans="1:7">
      <c r="A60" s="75"/>
      <c r="D60" s="125"/>
      <c r="E60" s="126"/>
      <c r="F60" s="126"/>
      <c r="G60" s="126"/>
    </row>
    <row r="61" spans="1:7">
      <c r="A61" s="75"/>
      <c r="D61" s="125"/>
      <c r="E61" s="126"/>
      <c r="F61" s="126"/>
      <c r="G61" s="126"/>
    </row>
    <row r="62" spans="1:7">
      <c r="A62" s="75"/>
      <c r="D62" s="125"/>
      <c r="E62" s="126"/>
      <c r="F62" s="126"/>
      <c r="G62" s="126"/>
    </row>
    <row r="63" spans="1:7">
      <c r="A63" s="75"/>
      <c r="D63" s="125"/>
      <c r="E63" s="126"/>
      <c r="F63" s="126"/>
      <c r="G63" s="126"/>
    </row>
    <row r="64" spans="1:7">
      <c r="A64" s="75"/>
    </row>
    <row r="65" spans="1:1">
      <c r="A65" s="76"/>
    </row>
    <row r="66" spans="1:1">
      <c r="A66" s="76"/>
    </row>
    <row r="67" spans="1:1">
      <c r="A67" s="76"/>
    </row>
    <row r="68" spans="1:1">
      <c r="A68" s="76"/>
    </row>
    <row r="69" spans="1:1">
      <c r="A69" s="76"/>
    </row>
    <row r="70" spans="1:1">
      <c r="A70" s="76"/>
    </row>
    <row r="71" spans="1:1">
      <c r="A71" s="76"/>
    </row>
    <row r="72" spans="1:1">
      <c r="A72" s="76"/>
    </row>
    <row r="73" spans="1:1">
      <c r="A73" s="76"/>
    </row>
    <row r="74" spans="1:1">
      <c r="A74" s="76"/>
    </row>
    <row r="75" spans="1:1">
      <c r="A75" s="76"/>
    </row>
    <row r="76" spans="1:1">
      <c r="A76" s="76"/>
    </row>
    <row r="77" spans="1:1">
      <c r="A77" s="76"/>
    </row>
    <row r="78" spans="1:1">
      <c r="A78" s="76"/>
    </row>
    <row r="79" spans="1:1">
      <c r="A79" s="76"/>
    </row>
    <row r="80" spans="1:1">
      <c r="A80" s="76"/>
    </row>
    <row r="81" spans="1:1">
      <c r="A81" s="76"/>
    </row>
    <row r="82" spans="1:1">
      <c r="A82" s="76"/>
    </row>
    <row r="83" spans="1:1">
      <c r="A83" s="76"/>
    </row>
    <row r="84" spans="1:1">
      <c r="A84" s="76"/>
    </row>
    <row r="85" spans="1:1">
      <c r="A85" s="76"/>
    </row>
    <row r="86" spans="1:1">
      <c r="A86" s="76"/>
    </row>
    <row r="87" spans="1:1">
      <c r="A87" s="76"/>
    </row>
    <row r="88" spans="1:1">
      <c r="A88" s="76"/>
    </row>
    <row r="89" spans="1:1">
      <c r="A89" s="76"/>
    </row>
    <row r="90" spans="1:1">
      <c r="A90" s="76"/>
    </row>
    <row r="91" spans="1:1">
      <c r="A91" s="76"/>
    </row>
    <row r="92" spans="1:1">
      <c r="A92" s="76"/>
    </row>
    <row r="93" spans="1:1">
      <c r="A93" s="76"/>
    </row>
    <row r="94" spans="1:1">
      <c r="A94" s="76"/>
    </row>
    <row r="95" spans="1:1">
      <c r="A95" s="76"/>
    </row>
    <row r="96" spans="1:1">
      <c r="A96" s="76"/>
    </row>
    <row r="97" spans="1:1">
      <c r="A97" s="76"/>
    </row>
    <row r="98" spans="1:1">
      <c r="A98" s="76"/>
    </row>
    <row r="99" spans="1:1">
      <c r="A99" s="76"/>
    </row>
    <row r="100" spans="1:1">
      <c r="A100" s="76"/>
    </row>
    <row r="101" spans="1:1">
      <c r="A101" s="76"/>
    </row>
    <row r="102" spans="1:1">
      <c r="A102" s="76"/>
    </row>
    <row r="103" spans="1:1">
      <c r="A103" s="76"/>
    </row>
    <row r="104" spans="1:1">
      <c r="A104" s="76"/>
    </row>
    <row r="105" spans="1:1">
      <c r="A105" s="76"/>
    </row>
    <row r="106" spans="1:1">
      <c r="A106" s="76"/>
    </row>
    <row r="107" spans="1:1">
      <c r="A107" s="76"/>
    </row>
    <row r="108" spans="1:1">
      <c r="A108" s="76"/>
    </row>
    <row r="109" spans="1:1">
      <c r="A109" s="76"/>
    </row>
    <row r="110" spans="1:1">
      <c r="A110" s="76"/>
    </row>
    <row r="111" spans="1:1">
      <c r="A111" s="76"/>
    </row>
    <row r="112" spans="1:1">
      <c r="A112" s="76"/>
    </row>
    <row r="113" spans="1:1">
      <c r="A113" s="76"/>
    </row>
    <row r="114" spans="1:1">
      <c r="A114" s="76"/>
    </row>
    <row r="115" spans="1:1">
      <c r="A115" s="76"/>
    </row>
    <row r="116" spans="1:1">
      <c r="A116" s="76"/>
    </row>
    <row r="117" spans="1:1">
      <c r="A117" s="76"/>
    </row>
    <row r="118" spans="1:1">
      <c r="A118" s="76"/>
    </row>
    <row r="119" spans="1:1">
      <c r="A119" s="76"/>
    </row>
    <row r="120" spans="1:1">
      <c r="A120" s="76"/>
    </row>
    <row r="121" spans="1:1">
      <c r="A121" s="76"/>
    </row>
    <row r="122" spans="1:1">
      <c r="A122" s="76"/>
    </row>
    <row r="123" spans="1:1">
      <c r="A123" s="76"/>
    </row>
    <row r="124" spans="1:1">
      <c r="A124" s="76"/>
    </row>
    <row r="125" spans="1:1">
      <c r="A125" s="76"/>
    </row>
    <row r="126" spans="1:1">
      <c r="A126" s="76"/>
    </row>
    <row r="127" spans="1:1">
      <c r="A127" s="76"/>
    </row>
    <row r="128" spans="1:1">
      <c r="A128" s="76"/>
    </row>
    <row r="129" spans="1:1">
      <c r="A129" s="76"/>
    </row>
    <row r="130" spans="1:1">
      <c r="A130" s="76"/>
    </row>
    <row r="131" spans="1:1">
      <c r="A131" s="76"/>
    </row>
    <row r="132" spans="1:1">
      <c r="A132" s="76"/>
    </row>
    <row r="133" spans="1:1">
      <c r="A133" s="76"/>
    </row>
    <row r="134" spans="1:1">
      <c r="A134" s="76"/>
    </row>
    <row r="135" spans="1:1">
      <c r="A135" s="76"/>
    </row>
    <row r="136" spans="1:1">
      <c r="A136" s="76"/>
    </row>
    <row r="137" spans="1:1">
      <c r="A137" s="76"/>
    </row>
    <row r="138" spans="1:1">
      <c r="A138" s="76"/>
    </row>
    <row r="139" spans="1:1">
      <c r="A139" s="76"/>
    </row>
    <row r="140" spans="1:1">
      <c r="A140" s="76"/>
    </row>
    <row r="141" spans="1:1">
      <c r="A141" s="76"/>
    </row>
    <row r="142" spans="1:1">
      <c r="A142" s="76"/>
    </row>
    <row r="143" spans="1:1">
      <c r="A143" s="76"/>
    </row>
    <row r="144" spans="1:1">
      <c r="A144" s="76"/>
    </row>
    <row r="145" spans="1:1">
      <c r="A145" s="76"/>
    </row>
    <row r="146" spans="1:1">
      <c r="A146" s="76"/>
    </row>
    <row r="147" spans="1:1">
      <c r="A147" s="76"/>
    </row>
    <row r="148" spans="1:1">
      <c r="A148" s="76"/>
    </row>
    <row r="149" spans="1:1">
      <c r="A149" s="76"/>
    </row>
    <row r="150" spans="1:1">
      <c r="A150" s="76"/>
    </row>
    <row r="151" spans="1:1">
      <c r="A151" s="76"/>
    </row>
    <row r="152" spans="1:1">
      <c r="A152" s="76"/>
    </row>
    <row r="153" spans="1:1">
      <c r="A153" s="76"/>
    </row>
    <row r="154" spans="1:1">
      <c r="A154" s="76"/>
    </row>
    <row r="155" spans="1:1">
      <c r="A155" s="76"/>
    </row>
    <row r="156" spans="1:1">
      <c r="A156" s="76"/>
    </row>
    <row r="157" spans="1:1">
      <c r="A157" s="76"/>
    </row>
    <row r="158" spans="1:1">
      <c r="A158" s="76"/>
    </row>
    <row r="159" spans="1:1">
      <c r="A159" s="76"/>
    </row>
    <row r="160" spans="1:1">
      <c r="A160" s="76"/>
    </row>
    <row r="161" spans="1:1">
      <c r="A161" s="76"/>
    </row>
    <row r="162" spans="1:1">
      <c r="A162" s="76"/>
    </row>
    <row r="163" spans="1:1">
      <c r="A163" s="76"/>
    </row>
    <row r="164" spans="1:1">
      <c r="A164" s="76"/>
    </row>
    <row r="165" spans="1:1">
      <c r="A165" s="76"/>
    </row>
    <row r="166" spans="1:1">
      <c r="A166" s="76"/>
    </row>
    <row r="167" spans="1:1">
      <c r="A167" s="76"/>
    </row>
    <row r="168" spans="1:1">
      <c r="A168" s="76"/>
    </row>
    <row r="169" spans="1:1">
      <c r="A169" s="76"/>
    </row>
    <row r="170" spans="1:1">
      <c r="A170" s="76"/>
    </row>
    <row r="171" spans="1:1">
      <c r="A171" s="76"/>
    </row>
    <row r="172" spans="1:1">
      <c r="A172" s="76"/>
    </row>
    <row r="173" spans="1:1">
      <c r="A173" s="76"/>
    </row>
    <row r="174" spans="1:1">
      <c r="A174" s="76"/>
    </row>
    <row r="175" spans="1:1">
      <c r="A175" s="76"/>
    </row>
    <row r="176" spans="1:1">
      <c r="A176" s="76"/>
    </row>
    <row r="177" spans="1:1">
      <c r="A177" s="76"/>
    </row>
    <row r="178" spans="1:1">
      <c r="A178" s="76"/>
    </row>
    <row r="179" spans="1:1">
      <c r="A179" s="76"/>
    </row>
    <row r="180" spans="1:1">
      <c r="A180" s="76"/>
    </row>
    <row r="181" spans="1:1">
      <c r="A181" s="76"/>
    </row>
    <row r="182" spans="1:1">
      <c r="A182" s="76"/>
    </row>
    <row r="183" spans="1:1">
      <c r="A183" s="76"/>
    </row>
    <row r="184" spans="1:1">
      <c r="A184" s="76"/>
    </row>
    <row r="185" spans="1:1">
      <c r="A185" s="76"/>
    </row>
    <row r="186" spans="1:1">
      <c r="A186" s="76"/>
    </row>
    <row r="187" spans="1:1">
      <c r="A187" s="76"/>
    </row>
    <row r="188" spans="1:1">
      <c r="A188" s="76"/>
    </row>
    <row r="189" spans="1:1">
      <c r="A189" s="76"/>
    </row>
    <row r="190" spans="1:1">
      <c r="A190" s="76"/>
    </row>
    <row r="191" spans="1:1">
      <c r="A191" s="76"/>
    </row>
    <row r="192" spans="1:1">
      <c r="A192" s="76"/>
    </row>
    <row r="193" spans="1:1">
      <c r="A193" s="76"/>
    </row>
    <row r="194" spans="1:1">
      <c r="A194" s="76"/>
    </row>
    <row r="195" spans="1:1">
      <c r="A195" s="76"/>
    </row>
    <row r="196" spans="1:1">
      <c r="A196" s="76"/>
    </row>
    <row r="197" spans="1:1">
      <c r="A197" s="76"/>
    </row>
    <row r="198" spans="1:1">
      <c r="A198" s="76"/>
    </row>
    <row r="199" spans="1:1">
      <c r="A199" s="76"/>
    </row>
    <row r="200" spans="1:1">
      <c r="A200" s="76"/>
    </row>
    <row r="201" spans="1:1">
      <c r="A201" s="76"/>
    </row>
    <row r="202" spans="1:1">
      <c r="A202" s="76"/>
    </row>
    <row r="203" spans="1:1">
      <c r="A203" s="76"/>
    </row>
    <row r="204" spans="1:1">
      <c r="A204" s="76"/>
    </row>
    <row r="205" spans="1:1">
      <c r="A205" s="76"/>
    </row>
    <row r="206" spans="1:1">
      <c r="A206" s="76"/>
    </row>
    <row r="207" spans="1:1">
      <c r="A207" s="76"/>
    </row>
    <row r="208" spans="1:1">
      <c r="A208" s="76"/>
    </row>
    <row r="209" spans="1:1">
      <c r="A209" s="76"/>
    </row>
    <row r="210" spans="1:1">
      <c r="A210" s="76"/>
    </row>
    <row r="211" spans="1:1">
      <c r="A211" s="76"/>
    </row>
    <row r="212" spans="1:1">
      <c r="A212" s="76"/>
    </row>
    <row r="213" spans="1:1">
      <c r="A213" s="76"/>
    </row>
    <row r="214" spans="1:1">
      <c r="A214" s="76"/>
    </row>
    <row r="215" spans="1:1">
      <c r="A215" s="76"/>
    </row>
    <row r="216" spans="1:1">
      <c r="A216" s="76"/>
    </row>
    <row r="217" spans="1:1">
      <c r="A217" s="76"/>
    </row>
    <row r="218" spans="1:1">
      <c r="A218" s="76"/>
    </row>
    <row r="219" spans="1:1">
      <c r="A219" s="76"/>
    </row>
    <row r="220" spans="1:1">
      <c r="A220" s="76"/>
    </row>
    <row r="221" spans="1:1">
      <c r="A221" s="76"/>
    </row>
    <row r="222" spans="1:1">
      <c r="A222" s="76"/>
    </row>
    <row r="223" spans="1:1">
      <c r="A223" s="76"/>
    </row>
    <row r="224" spans="1:1">
      <c r="A224" s="76"/>
    </row>
    <row r="225" spans="1:1">
      <c r="A225" s="76"/>
    </row>
    <row r="226" spans="1:1">
      <c r="A226" s="76"/>
    </row>
    <row r="227" spans="1:1">
      <c r="A227" s="76"/>
    </row>
    <row r="228" spans="1:1">
      <c r="A228" s="76"/>
    </row>
    <row r="229" spans="1:1">
      <c r="A229" s="76"/>
    </row>
    <row r="230" spans="1:1">
      <c r="A230" s="76"/>
    </row>
    <row r="231" spans="1:1">
      <c r="A231" s="76"/>
    </row>
  </sheetData>
  <mergeCells count="5">
    <mergeCell ref="B10:D10"/>
    <mergeCell ref="B11:D11"/>
    <mergeCell ref="F10:G10"/>
    <mergeCell ref="F11:G11"/>
    <mergeCell ref="A2:G2"/>
  </mergeCells>
  <pageMargins left="0.23622047244094491" right="0.15748031496062992" top="0.19685039370078741" bottom="0.19685039370078741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49"/>
  <sheetViews>
    <sheetView tabSelected="1" view="pageBreakPreview" zoomScale="65" zoomScaleNormal="75" zoomScaleSheetLayoutView="65" workbookViewId="0">
      <selection activeCell="I34" sqref="I34"/>
    </sheetView>
  </sheetViews>
  <sheetFormatPr defaultRowHeight="18.75"/>
  <cols>
    <col min="1" max="1" width="44.85546875" style="50" customWidth="1"/>
    <col min="2" max="2" width="19.28515625" style="302" customWidth="1"/>
    <col min="3" max="3" width="18.5703125" style="50" customWidth="1"/>
    <col min="4" max="4" width="16.140625" style="50" customWidth="1"/>
    <col min="5" max="5" width="15.42578125" style="50" customWidth="1"/>
    <col min="6" max="6" width="16.5703125" style="50" customWidth="1"/>
    <col min="7" max="7" width="15.28515625" style="50" customWidth="1"/>
    <col min="8" max="8" width="16.5703125" style="50" customWidth="1"/>
    <col min="9" max="9" width="16.140625" style="50" customWidth="1"/>
    <col min="10" max="10" width="16.42578125" style="50" customWidth="1"/>
    <col min="11" max="11" width="16.5703125" style="50" customWidth="1"/>
    <col min="12" max="12" width="16.85546875" style="50" customWidth="1"/>
    <col min="13" max="15" width="16.7109375" style="50" customWidth="1"/>
    <col min="16" max="16384" width="9.140625" style="50"/>
  </cols>
  <sheetData>
    <row r="1" spans="1:15" ht="43.5" customHeight="1">
      <c r="O1" s="199" t="s">
        <v>226</v>
      </c>
    </row>
    <row r="2" spans="1:15" ht="39.75" customHeight="1">
      <c r="A2" s="290" t="s">
        <v>227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15" ht="54" customHeight="1">
      <c r="A3" s="230" t="s">
        <v>253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15" ht="57.75" customHeight="1">
      <c r="A4" s="290" t="s">
        <v>228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</row>
    <row r="5" spans="1:15" ht="20.25">
      <c r="A5" s="303" t="s">
        <v>229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</row>
    <row r="6" spans="1:15" ht="41.25" customHeight="1">
      <c r="A6" s="304" t="s">
        <v>230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</row>
    <row r="7" spans="1:15" ht="41.25" customHeight="1">
      <c r="A7" s="305" t="s">
        <v>231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</row>
    <row r="8" spans="1:15" ht="74.25" customHeight="1">
      <c r="A8" s="206" t="s">
        <v>102</v>
      </c>
      <c r="B8" s="206"/>
      <c r="C8" s="306" t="s">
        <v>254</v>
      </c>
      <c r="D8" s="306"/>
      <c r="E8" s="307"/>
      <c r="F8" s="308" t="s">
        <v>255</v>
      </c>
      <c r="G8" s="306"/>
      <c r="H8" s="307"/>
      <c r="I8" s="206" t="s">
        <v>256</v>
      </c>
      <c r="J8" s="206"/>
      <c r="K8" s="206"/>
      <c r="L8" s="206" t="s">
        <v>232</v>
      </c>
      <c r="M8" s="206"/>
      <c r="N8" s="308" t="s">
        <v>233</v>
      </c>
      <c r="O8" s="307"/>
    </row>
    <row r="9" spans="1:15" ht="27.75" customHeight="1">
      <c r="A9" s="206">
        <v>1</v>
      </c>
      <c r="B9" s="206"/>
      <c r="C9" s="306">
        <v>2</v>
      </c>
      <c r="D9" s="306"/>
      <c r="E9" s="307"/>
      <c r="F9" s="308">
        <v>3</v>
      </c>
      <c r="G9" s="306"/>
      <c r="H9" s="307"/>
      <c r="I9" s="206">
        <v>4</v>
      </c>
      <c r="J9" s="206"/>
      <c r="K9" s="206"/>
      <c r="L9" s="308">
        <v>5</v>
      </c>
      <c r="M9" s="307"/>
      <c r="N9" s="206">
        <v>6</v>
      </c>
      <c r="O9" s="206"/>
    </row>
    <row r="10" spans="1:15" ht="98.25" customHeight="1">
      <c r="A10" s="208" t="s">
        <v>234</v>
      </c>
      <c r="B10" s="208"/>
      <c r="C10" s="309">
        <f>SUM(C11:C13)</f>
        <v>9</v>
      </c>
      <c r="D10" s="310"/>
      <c r="E10" s="311"/>
      <c r="F10" s="309">
        <f>SUM(F11:F13)</f>
        <v>11</v>
      </c>
      <c r="G10" s="310"/>
      <c r="H10" s="311"/>
      <c r="I10" s="309">
        <f>SUM(I11:I13)</f>
        <v>8</v>
      </c>
      <c r="J10" s="310"/>
      <c r="K10" s="311"/>
      <c r="L10" s="312">
        <f>I10-F10</f>
        <v>-3</v>
      </c>
      <c r="M10" s="313"/>
      <c r="N10" s="312">
        <f>I10/F10*100</f>
        <v>72.727272727272734</v>
      </c>
      <c r="O10" s="313"/>
    </row>
    <row r="11" spans="1:15" ht="42" customHeight="1">
      <c r="A11" s="314" t="s">
        <v>235</v>
      </c>
      <c r="B11" s="314"/>
      <c r="C11" s="239">
        <v>1</v>
      </c>
      <c r="D11" s="315"/>
      <c r="E11" s="240"/>
      <c r="F11" s="239">
        <v>1</v>
      </c>
      <c r="G11" s="315"/>
      <c r="H11" s="240"/>
      <c r="I11" s="239">
        <v>1</v>
      </c>
      <c r="J11" s="315"/>
      <c r="K11" s="240"/>
      <c r="L11" s="312">
        <f t="shared" ref="L11:L25" si="0">I11-F11</f>
        <v>0</v>
      </c>
      <c r="M11" s="313"/>
      <c r="N11" s="312">
        <f t="shared" ref="N11:N25" si="1">I11/F11*100</f>
        <v>100</v>
      </c>
      <c r="O11" s="313"/>
    </row>
    <row r="12" spans="1:15" ht="43.5" customHeight="1">
      <c r="A12" s="314" t="s">
        <v>236</v>
      </c>
      <c r="B12" s="314"/>
      <c r="C12" s="239">
        <v>3</v>
      </c>
      <c r="D12" s="315"/>
      <c r="E12" s="240"/>
      <c r="F12" s="239">
        <v>3</v>
      </c>
      <c r="G12" s="315"/>
      <c r="H12" s="240"/>
      <c r="I12" s="239">
        <v>3</v>
      </c>
      <c r="J12" s="315"/>
      <c r="K12" s="240"/>
      <c r="L12" s="312">
        <f t="shared" si="0"/>
        <v>0</v>
      </c>
      <c r="M12" s="313"/>
      <c r="N12" s="312">
        <f t="shared" si="1"/>
        <v>100</v>
      </c>
      <c r="O12" s="313"/>
    </row>
    <row r="13" spans="1:15" ht="41.25" customHeight="1">
      <c r="A13" s="314" t="s">
        <v>237</v>
      </c>
      <c r="B13" s="314"/>
      <c r="C13" s="239">
        <v>5</v>
      </c>
      <c r="D13" s="315"/>
      <c r="E13" s="240"/>
      <c r="F13" s="239">
        <v>7</v>
      </c>
      <c r="G13" s="315"/>
      <c r="H13" s="240"/>
      <c r="I13" s="239">
        <v>4</v>
      </c>
      <c r="J13" s="315"/>
      <c r="K13" s="240"/>
      <c r="L13" s="312">
        <f t="shared" si="0"/>
        <v>-3</v>
      </c>
      <c r="M13" s="313"/>
      <c r="N13" s="312">
        <f t="shared" si="1"/>
        <v>57.142857142857139</v>
      </c>
      <c r="O13" s="313"/>
    </row>
    <row r="14" spans="1:15" ht="44.25" customHeight="1">
      <c r="A14" s="208" t="s">
        <v>238</v>
      </c>
      <c r="B14" s="208"/>
      <c r="C14" s="316">
        <f>SUM(C15:C17)</f>
        <v>427.5</v>
      </c>
      <c r="D14" s="317"/>
      <c r="E14" s="318"/>
      <c r="F14" s="316">
        <f>SUM(F15:F17)</f>
        <v>738.8</v>
      </c>
      <c r="G14" s="317"/>
      <c r="H14" s="318"/>
      <c r="I14" s="316">
        <f>SUM(I15:I17)</f>
        <v>486.8</v>
      </c>
      <c r="J14" s="317"/>
      <c r="K14" s="318"/>
      <c r="L14" s="312">
        <f t="shared" si="0"/>
        <v>-251.99999999999994</v>
      </c>
      <c r="M14" s="313"/>
      <c r="N14" s="312">
        <f t="shared" si="1"/>
        <v>65.890633459664329</v>
      </c>
      <c r="O14" s="313"/>
    </row>
    <row r="15" spans="1:15" ht="33" customHeight="1">
      <c r="A15" s="314" t="s">
        <v>235</v>
      </c>
      <c r="B15" s="314"/>
      <c r="C15" s="319">
        <v>77.7</v>
      </c>
      <c r="D15" s="320"/>
      <c r="E15" s="321"/>
      <c r="F15" s="319">
        <v>95.7</v>
      </c>
      <c r="G15" s="320"/>
      <c r="H15" s="321"/>
      <c r="I15" s="319">
        <v>95.7</v>
      </c>
      <c r="J15" s="320"/>
      <c r="K15" s="321"/>
      <c r="L15" s="312">
        <f t="shared" si="0"/>
        <v>0</v>
      </c>
      <c r="M15" s="313"/>
      <c r="N15" s="312">
        <f t="shared" si="1"/>
        <v>100</v>
      </c>
      <c r="O15" s="313"/>
    </row>
    <row r="16" spans="1:15" ht="33" customHeight="1">
      <c r="A16" s="314" t="s">
        <v>236</v>
      </c>
      <c r="B16" s="314"/>
      <c r="C16" s="319">
        <v>182.3</v>
      </c>
      <c r="D16" s="320"/>
      <c r="E16" s="321"/>
      <c r="F16" s="319">
        <v>186.5</v>
      </c>
      <c r="G16" s="320"/>
      <c r="H16" s="321"/>
      <c r="I16" s="319">
        <v>230.4</v>
      </c>
      <c r="J16" s="320"/>
      <c r="K16" s="321"/>
      <c r="L16" s="346">
        <f t="shared" si="0"/>
        <v>43.900000000000006</v>
      </c>
      <c r="M16" s="347"/>
      <c r="N16" s="312">
        <f t="shared" si="1"/>
        <v>123.53887399463808</v>
      </c>
      <c r="O16" s="313"/>
    </row>
    <row r="17" spans="1:15" ht="33" customHeight="1">
      <c r="A17" s="314" t="s">
        <v>237</v>
      </c>
      <c r="B17" s="314"/>
      <c r="C17" s="319">
        <v>167.5</v>
      </c>
      <c r="D17" s="320"/>
      <c r="E17" s="321"/>
      <c r="F17" s="319">
        <v>456.6</v>
      </c>
      <c r="G17" s="320"/>
      <c r="H17" s="321"/>
      <c r="I17" s="319">
        <v>160.69999999999999</v>
      </c>
      <c r="J17" s="320"/>
      <c r="K17" s="321"/>
      <c r="L17" s="346">
        <f t="shared" si="0"/>
        <v>-295.90000000000003</v>
      </c>
      <c r="M17" s="347"/>
      <c r="N17" s="312">
        <f t="shared" si="1"/>
        <v>35.194918966272439</v>
      </c>
      <c r="O17" s="313"/>
    </row>
    <row r="18" spans="1:15" ht="47.25" customHeight="1">
      <c r="A18" s="208" t="s">
        <v>239</v>
      </c>
      <c r="B18" s="208"/>
      <c r="C18" s="316">
        <f>SUM(C19:E21)</f>
        <v>427.5</v>
      </c>
      <c r="D18" s="317"/>
      <c r="E18" s="318"/>
      <c r="F18" s="316">
        <f>SUM(F19:H21)</f>
        <v>738.8</v>
      </c>
      <c r="G18" s="317"/>
      <c r="H18" s="318"/>
      <c r="I18" s="316">
        <f>SUM(I19:K21)</f>
        <v>486.8</v>
      </c>
      <c r="J18" s="317"/>
      <c r="K18" s="318"/>
      <c r="L18" s="312">
        <f t="shared" si="0"/>
        <v>-251.99999999999994</v>
      </c>
      <c r="M18" s="313"/>
      <c r="N18" s="312">
        <f t="shared" si="1"/>
        <v>65.890633459664329</v>
      </c>
      <c r="O18" s="313"/>
    </row>
    <row r="19" spans="1:15" ht="33" customHeight="1">
      <c r="A19" s="314" t="s">
        <v>235</v>
      </c>
      <c r="B19" s="314"/>
      <c r="C19" s="319">
        <f>C15</f>
        <v>77.7</v>
      </c>
      <c r="D19" s="320"/>
      <c r="E19" s="321"/>
      <c r="F19" s="319">
        <v>95.7</v>
      </c>
      <c r="G19" s="320"/>
      <c r="H19" s="321"/>
      <c r="I19" s="319">
        <f>I15</f>
        <v>95.7</v>
      </c>
      <c r="J19" s="320"/>
      <c r="K19" s="321"/>
      <c r="L19" s="312">
        <f t="shared" si="0"/>
        <v>0</v>
      </c>
      <c r="M19" s="313"/>
      <c r="N19" s="312">
        <f t="shared" si="1"/>
        <v>100</v>
      </c>
      <c r="O19" s="313"/>
    </row>
    <row r="20" spans="1:15" ht="33" customHeight="1">
      <c r="A20" s="314" t="s">
        <v>236</v>
      </c>
      <c r="B20" s="314"/>
      <c r="C20" s="319">
        <v>182.3</v>
      </c>
      <c r="D20" s="320"/>
      <c r="E20" s="321"/>
      <c r="F20" s="319">
        <v>186.5</v>
      </c>
      <c r="G20" s="320"/>
      <c r="H20" s="321"/>
      <c r="I20" s="319">
        <f>I16</f>
        <v>230.4</v>
      </c>
      <c r="J20" s="320"/>
      <c r="K20" s="321"/>
      <c r="L20" s="346">
        <f t="shared" si="0"/>
        <v>43.900000000000006</v>
      </c>
      <c r="M20" s="347"/>
      <c r="N20" s="312">
        <f t="shared" si="1"/>
        <v>123.53887399463808</v>
      </c>
      <c r="O20" s="313"/>
    </row>
    <row r="21" spans="1:15" ht="33" customHeight="1">
      <c r="A21" s="314" t="s">
        <v>237</v>
      </c>
      <c r="B21" s="314"/>
      <c r="C21" s="319">
        <f>C17</f>
        <v>167.5</v>
      </c>
      <c r="D21" s="320"/>
      <c r="E21" s="321"/>
      <c r="F21" s="319">
        <v>456.6</v>
      </c>
      <c r="G21" s="320"/>
      <c r="H21" s="321"/>
      <c r="I21" s="319">
        <f>I17</f>
        <v>160.69999999999999</v>
      </c>
      <c r="J21" s="320"/>
      <c r="K21" s="321"/>
      <c r="L21" s="346">
        <f t="shared" si="0"/>
        <v>-295.90000000000003</v>
      </c>
      <c r="M21" s="347"/>
      <c r="N21" s="312">
        <f t="shared" si="1"/>
        <v>35.194918966272439</v>
      </c>
      <c r="O21" s="313"/>
    </row>
    <row r="22" spans="1:15" ht="71.25" customHeight="1">
      <c r="A22" s="208" t="s">
        <v>240</v>
      </c>
      <c r="B22" s="208"/>
      <c r="C22" s="309">
        <f>(C18/C10)/3*1000</f>
        <v>15833.333333333334</v>
      </c>
      <c r="D22" s="310"/>
      <c r="E22" s="311"/>
      <c r="F22" s="309">
        <f>(F18/F10)/3*1000</f>
        <v>22387.878787878788</v>
      </c>
      <c r="G22" s="310"/>
      <c r="H22" s="311"/>
      <c r="I22" s="309">
        <f>(I18/I10)/3*1000</f>
        <v>20283.333333333336</v>
      </c>
      <c r="J22" s="310"/>
      <c r="K22" s="311"/>
      <c r="L22" s="312">
        <f t="shared" si="0"/>
        <v>-2104.5454545454522</v>
      </c>
      <c r="M22" s="313"/>
      <c r="N22" s="312">
        <f t="shared" si="1"/>
        <v>90.599621007038451</v>
      </c>
      <c r="O22" s="313"/>
    </row>
    <row r="23" spans="1:15" ht="33" customHeight="1">
      <c r="A23" s="314" t="s">
        <v>235</v>
      </c>
      <c r="B23" s="314"/>
      <c r="C23" s="239">
        <f>(C19/C11)/3*1000</f>
        <v>25900.000000000004</v>
      </c>
      <c r="D23" s="315"/>
      <c r="E23" s="240"/>
      <c r="F23" s="239">
        <f t="shared" ref="F23:K23" si="2">(F19/F11)/3*1000</f>
        <v>31900.000000000004</v>
      </c>
      <c r="G23" s="315"/>
      <c r="H23" s="240"/>
      <c r="I23" s="239">
        <f t="shared" ref="I23:K23" si="3">(I19/I11)/3*1000</f>
        <v>31900.000000000004</v>
      </c>
      <c r="J23" s="315"/>
      <c r="K23" s="240"/>
      <c r="L23" s="312">
        <f t="shared" si="0"/>
        <v>0</v>
      </c>
      <c r="M23" s="313"/>
      <c r="N23" s="312">
        <f t="shared" si="1"/>
        <v>100</v>
      </c>
      <c r="O23" s="313"/>
    </row>
    <row r="24" spans="1:15" ht="33" customHeight="1">
      <c r="A24" s="314" t="s">
        <v>236</v>
      </c>
      <c r="B24" s="314"/>
      <c r="C24" s="239">
        <f t="shared" ref="C24:C25" si="4">(C20/C12)/3*1000</f>
        <v>20255.555555555555</v>
      </c>
      <c r="D24" s="315"/>
      <c r="E24" s="240"/>
      <c r="F24" s="239">
        <f t="shared" ref="F24:K24" si="5">(F20/F12)/3*1000</f>
        <v>20722.222222222223</v>
      </c>
      <c r="G24" s="315"/>
      <c r="H24" s="240"/>
      <c r="I24" s="239">
        <f t="shared" ref="I24:K24" si="6">(I20/I12)/3*1000</f>
        <v>25599.999999999996</v>
      </c>
      <c r="J24" s="315"/>
      <c r="K24" s="240"/>
      <c r="L24" s="346">
        <f t="shared" si="0"/>
        <v>4877.7777777777737</v>
      </c>
      <c r="M24" s="347"/>
      <c r="N24" s="312">
        <f t="shared" si="1"/>
        <v>123.53887399463805</v>
      </c>
      <c r="O24" s="313"/>
    </row>
    <row r="25" spans="1:15" ht="33" customHeight="1">
      <c r="A25" s="314" t="s">
        <v>237</v>
      </c>
      <c r="B25" s="314"/>
      <c r="C25" s="239">
        <f t="shared" si="4"/>
        <v>11166.666666666666</v>
      </c>
      <c r="D25" s="315"/>
      <c r="E25" s="240"/>
      <c r="F25" s="239">
        <f t="shared" ref="F25:K25" si="7">(F21/F13)/3*1000</f>
        <v>21742.857142857145</v>
      </c>
      <c r="G25" s="315"/>
      <c r="H25" s="240"/>
      <c r="I25" s="239">
        <f t="shared" ref="I25:K25" si="8">(I21/I13)/3*1000</f>
        <v>13391.666666666666</v>
      </c>
      <c r="J25" s="315"/>
      <c r="K25" s="240"/>
      <c r="L25" s="346">
        <f t="shared" si="0"/>
        <v>-8351.1904761904789</v>
      </c>
      <c r="M25" s="347"/>
      <c r="N25" s="312">
        <f t="shared" si="1"/>
        <v>61.591108190976776</v>
      </c>
      <c r="O25" s="313"/>
    </row>
    <row r="26" spans="1:15" ht="51" customHeight="1">
      <c r="A26" s="322"/>
      <c r="B26" s="322"/>
      <c r="C26" s="322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4"/>
      <c r="O26" s="324"/>
    </row>
    <row r="27" spans="1:15" ht="20.25">
      <c r="A27" s="325" t="s">
        <v>241</v>
      </c>
      <c r="B27" s="325"/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</row>
    <row r="28" spans="1:15" ht="11.25" customHeight="1">
      <c r="A28" s="127"/>
      <c r="B28" s="127"/>
      <c r="C28" s="127"/>
      <c r="D28" s="127"/>
      <c r="E28" s="127"/>
      <c r="F28" s="127"/>
      <c r="G28" s="127"/>
      <c r="H28" s="127"/>
      <c r="I28" s="127"/>
      <c r="J28" s="71"/>
      <c r="K28" s="71"/>
      <c r="L28" s="71"/>
      <c r="M28" s="71"/>
      <c r="N28" s="71"/>
      <c r="O28" s="71"/>
    </row>
    <row r="29" spans="1:15" ht="22.5">
      <c r="A29" s="326" t="s">
        <v>242</v>
      </c>
      <c r="B29" s="326"/>
      <c r="C29" s="326"/>
      <c r="D29" s="326"/>
      <c r="E29" s="326"/>
      <c r="F29" s="326"/>
      <c r="G29" s="326"/>
      <c r="H29" s="326"/>
      <c r="I29" s="326"/>
      <c r="J29" s="326"/>
      <c r="K29" s="73"/>
      <c r="L29" s="73"/>
      <c r="M29" s="73"/>
      <c r="N29" s="73"/>
      <c r="O29" s="73"/>
    </row>
    <row r="30" spans="1:15" ht="31.5" customHeight="1">
      <c r="A30" s="327"/>
      <c r="B30" s="328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</row>
    <row r="31" spans="1:15" ht="52.5" customHeight="1">
      <c r="A31" s="278" t="s">
        <v>243</v>
      </c>
      <c r="B31" s="329"/>
      <c r="C31" s="279"/>
      <c r="D31" s="330" t="s">
        <v>257</v>
      </c>
      <c r="E31" s="330"/>
      <c r="F31" s="330"/>
      <c r="G31" s="330" t="s">
        <v>258</v>
      </c>
      <c r="H31" s="330"/>
      <c r="I31" s="330"/>
      <c r="J31" s="330" t="s">
        <v>244</v>
      </c>
      <c r="K31" s="330"/>
      <c r="L31" s="330"/>
      <c r="M31" s="331" t="s">
        <v>245</v>
      </c>
      <c r="N31" s="332"/>
      <c r="O31" s="333"/>
    </row>
    <row r="32" spans="1:15" ht="155.25" customHeight="1">
      <c r="A32" s="282"/>
      <c r="B32" s="334"/>
      <c r="C32" s="283"/>
      <c r="D32" s="335" t="s">
        <v>246</v>
      </c>
      <c r="E32" s="335" t="s">
        <v>247</v>
      </c>
      <c r="F32" s="335" t="s">
        <v>248</v>
      </c>
      <c r="G32" s="335" t="s">
        <v>246</v>
      </c>
      <c r="H32" s="335" t="s">
        <v>247</v>
      </c>
      <c r="I32" s="335" t="s">
        <v>248</v>
      </c>
      <c r="J32" s="335" t="s">
        <v>246</v>
      </c>
      <c r="K32" s="335" t="s">
        <v>247</v>
      </c>
      <c r="L32" s="335" t="s">
        <v>248</v>
      </c>
      <c r="M32" s="336" t="s">
        <v>249</v>
      </c>
      <c r="N32" s="336" t="s">
        <v>250</v>
      </c>
      <c r="O32" s="336" t="s">
        <v>251</v>
      </c>
    </row>
    <row r="33" spans="1:15" ht="25.5" customHeight="1">
      <c r="A33" s="331">
        <v>1</v>
      </c>
      <c r="B33" s="332"/>
      <c r="C33" s="333"/>
      <c r="D33" s="335">
        <v>2</v>
      </c>
      <c r="E33" s="335">
        <v>3</v>
      </c>
      <c r="F33" s="335">
        <v>4</v>
      </c>
      <c r="G33" s="335">
        <v>5</v>
      </c>
      <c r="H33" s="95">
        <v>6</v>
      </c>
      <c r="I33" s="95">
        <v>7</v>
      </c>
      <c r="J33" s="95">
        <v>8</v>
      </c>
      <c r="K33" s="95">
        <v>9</v>
      </c>
      <c r="L33" s="95">
        <v>10</v>
      </c>
      <c r="M33" s="95">
        <v>11</v>
      </c>
      <c r="N33" s="95">
        <v>12</v>
      </c>
      <c r="O33" s="95">
        <v>13</v>
      </c>
    </row>
    <row r="34" spans="1:15" ht="40.5" customHeight="1">
      <c r="A34" s="331" t="s">
        <v>252</v>
      </c>
      <c r="B34" s="332"/>
      <c r="C34" s="333"/>
      <c r="D34" s="337">
        <v>993.5</v>
      </c>
      <c r="E34" s="335"/>
      <c r="F34" s="335"/>
      <c r="G34" s="335">
        <v>165.9</v>
      </c>
      <c r="H34" s="95"/>
      <c r="I34" s="95"/>
      <c r="J34" s="95"/>
      <c r="K34" s="198">
        <f t="shared" ref="J34:L35" si="9">H34-E34</f>
        <v>0</v>
      </c>
      <c r="L34" s="80">
        <f t="shared" si="9"/>
        <v>0</v>
      </c>
      <c r="M34" s="338">
        <f t="shared" ref="M34:M35" si="10">(G34/D34)*100</f>
        <v>16.698540513336692</v>
      </c>
      <c r="N34" s="198"/>
      <c r="O34" s="80"/>
    </row>
    <row r="35" spans="1:15" ht="33" customHeight="1">
      <c r="A35" s="339" t="s">
        <v>34</v>
      </c>
      <c r="B35" s="340"/>
      <c r="C35" s="341"/>
      <c r="D35" s="78">
        <f>D34</f>
        <v>993.5</v>
      </c>
      <c r="E35" s="197"/>
      <c r="F35" s="78"/>
      <c r="G35" s="78">
        <f>G34</f>
        <v>165.9</v>
      </c>
      <c r="H35" s="197"/>
      <c r="I35" s="95"/>
      <c r="J35" s="95"/>
      <c r="K35" s="198">
        <f t="shared" si="9"/>
        <v>0</v>
      </c>
      <c r="L35" s="80">
        <f t="shared" si="9"/>
        <v>0</v>
      </c>
      <c r="M35" s="338">
        <f t="shared" si="10"/>
        <v>16.698540513336692</v>
      </c>
      <c r="N35" s="198"/>
      <c r="O35" s="80"/>
    </row>
    <row r="36" spans="1:15">
      <c r="A36" s="73"/>
      <c r="B36" s="328"/>
      <c r="C36" s="342"/>
      <c r="D36" s="342"/>
      <c r="E36" s="342"/>
      <c r="F36" s="73"/>
      <c r="G36" s="73"/>
      <c r="H36" s="73"/>
      <c r="I36" s="73"/>
      <c r="J36" s="73"/>
      <c r="K36" s="73"/>
      <c r="L36" s="73"/>
      <c r="M36" s="73"/>
      <c r="N36" s="73"/>
      <c r="O36" s="73"/>
    </row>
    <row r="37" spans="1:15">
      <c r="A37" s="73"/>
      <c r="B37" s="328"/>
      <c r="C37" s="342"/>
      <c r="D37" s="342"/>
      <c r="E37" s="342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1:15">
      <c r="A38" s="196"/>
      <c r="B38" s="328"/>
      <c r="C38" s="342"/>
      <c r="D38" s="342"/>
      <c r="E38" s="342"/>
      <c r="F38" s="73"/>
      <c r="G38" s="73"/>
      <c r="H38" s="73"/>
      <c r="I38" s="73"/>
      <c r="J38" s="73"/>
      <c r="K38" s="73"/>
      <c r="L38" s="73"/>
      <c r="M38" s="73"/>
      <c r="N38" s="73"/>
      <c r="O38" s="73"/>
    </row>
    <row r="39" spans="1:15">
      <c r="A39" s="343"/>
      <c r="B39" s="328"/>
      <c r="C39" s="342"/>
      <c r="D39" s="342"/>
      <c r="E39" s="342"/>
      <c r="F39" s="343"/>
      <c r="G39" s="343"/>
      <c r="H39" s="73"/>
      <c r="I39" s="73"/>
      <c r="J39" s="73"/>
      <c r="K39" s="73"/>
      <c r="L39" s="202"/>
      <c r="M39" s="344"/>
      <c r="N39" s="344"/>
      <c r="O39" s="344"/>
    </row>
    <row r="40" spans="1:15">
      <c r="A40" s="73"/>
      <c r="B40" s="328"/>
      <c r="C40" s="342"/>
      <c r="D40" s="342"/>
      <c r="E40" s="342"/>
      <c r="F40" s="73"/>
      <c r="G40" s="73"/>
      <c r="H40" s="73"/>
      <c r="I40" s="73"/>
      <c r="J40" s="73"/>
      <c r="K40" s="73"/>
      <c r="L40" s="73"/>
      <c r="M40" s="73"/>
      <c r="N40" s="73"/>
      <c r="O40" s="73"/>
    </row>
    <row r="41" spans="1:15">
      <c r="A41" s="73"/>
      <c r="B41" s="328"/>
      <c r="C41" s="342"/>
      <c r="D41" s="342"/>
      <c r="E41" s="342"/>
      <c r="F41" s="73"/>
      <c r="G41" s="73"/>
      <c r="H41" s="73"/>
      <c r="I41" s="73"/>
      <c r="J41" s="73"/>
      <c r="K41" s="73"/>
      <c r="L41" s="73"/>
      <c r="M41" s="73"/>
      <c r="N41" s="73"/>
      <c r="O41" s="73"/>
    </row>
    <row r="42" spans="1:15">
      <c r="A42" s="73"/>
      <c r="B42" s="328"/>
      <c r="C42" s="342"/>
      <c r="D42" s="342"/>
      <c r="E42" s="342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1:15">
      <c r="A43" s="73"/>
      <c r="B43" s="328"/>
      <c r="C43" s="342"/>
      <c r="D43" s="342"/>
      <c r="E43" s="342"/>
      <c r="F43" s="73"/>
      <c r="G43" s="73"/>
      <c r="H43" s="73"/>
      <c r="I43" s="73"/>
      <c r="J43" s="73"/>
      <c r="K43" s="73"/>
      <c r="L43" s="73"/>
      <c r="M43" s="73"/>
      <c r="N43" s="73"/>
      <c r="O43" s="73"/>
    </row>
    <row r="44" spans="1:15">
      <c r="A44" s="73"/>
      <c r="B44" s="328"/>
      <c r="C44" s="342"/>
      <c r="D44" s="342"/>
      <c r="E44" s="342"/>
      <c r="F44" s="73"/>
      <c r="G44" s="73"/>
      <c r="H44" s="73"/>
      <c r="I44" s="73"/>
      <c r="J44" s="73"/>
      <c r="K44" s="73"/>
      <c r="L44" s="73"/>
      <c r="M44" s="73"/>
      <c r="N44" s="73"/>
      <c r="O44" s="73"/>
    </row>
    <row r="45" spans="1:15">
      <c r="A45" s="73"/>
      <c r="B45" s="328"/>
      <c r="C45" s="342"/>
      <c r="D45" s="342"/>
      <c r="E45" s="342"/>
      <c r="F45" s="73"/>
      <c r="G45" s="73"/>
      <c r="H45" s="73"/>
      <c r="I45" s="73"/>
      <c r="J45" s="73"/>
      <c r="K45" s="73"/>
      <c r="L45" s="73"/>
      <c r="M45" s="73"/>
      <c r="N45" s="73"/>
      <c r="O45" s="73"/>
    </row>
    <row r="46" spans="1:15">
      <c r="C46" s="345"/>
      <c r="D46" s="345"/>
      <c r="E46" s="345"/>
    </row>
    <row r="47" spans="1:15">
      <c r="C47" s="345"/>
      <c r="D47" s="345"/>
      <c r="E47" s="345"/>
    </row>
    <row r="48" spans="1:15">
      <c r="C48" s="345"/>
      <c r="D48" s="345"/>
      <c r="E48" s="345"/>
    </row>
    <row r="49" spans="3:5">
      <c r="C49" s="345"/>
      <c r="D49" s="345"/>
      <c r="E49" s="345"/>
    </row>
  </sheetData>
  <mergeCells count="125">
    <mergeCell ref="A33:C33"/>
    <mergeCell ref="A34:C34"/>
    <mergeCell ref="A35:C35"/>
    <mergeCell ref="L39:O39"/>
    <mergeCell ref="A27:O27"/>
    <mergeCell ref="A29:J29"/>
    <mergeCell ref="A31:C32"/>
    <mergeCell ref="D31:F31"/>
    <mergeCell ref="G31:I31"/>
    <mergeCell ref="J31:L31"/>
    <mergeCell ref="M31:O31"/>
    <mergeCell ref="A25:B25"/>
    <mergeCell ref="C25:E25"/>
    <mergeCell ref="F25:H25"/>
    <mergeCell ref="I25:K25"/>
    <mergeCell ref="L25:M25"/>
    <mergeCell ref="N25:O25"/>
    <mergeCell ref="A24:B24"/>
    <mergeCell ref="C24:E24"/>
    <mergeCell ref="F24:H24"/>
    <mergeCell ref="I24:K24"/>
    <mergeCell ref="L24:M24"/>
    <mergeCell ref="N24:O24"/>
    <mergeCell ref="A23:B23"/>
    <mergeCell ref="C23:E23"/>
    <mergeCell ref="F23:H23"/>
    <mergeCell ref="I23:K23"/>
    <mergeCell ref="L23:M23"/>
    <mergeCell ref="N23:O23"/>
    <mergeCell ref="A22:B22"/>
    <mergeCell ref="C22:E22"/>
    <mergeCell ref="F22:H22"/>
    <mergeCell ref="I22:K22"/>
    <mergeCell ref="L22:M22"/>
    <mergeCell ref="N22:O22"/>
    <mergeCell ref="A21:B21"/>
    <mergeCell ref="C21:E21"/>
    <mergeCell ref="F21:H21"/>
    <mergeCell ref="I21:K21"/>
    <mergeCell ref="L21:M21"/>
    <mergeCell ref="N21:O21"/>
    <mergeCell ref="A20:B20"/>
    <mergeCell ref="C20:E20"/>
    <mergeCell ref="F20:H20"/>
    <mergeCell ref="I20:K20"/>
    <mergeCell ref="L20:M20"/>
    <mergeCell ref="N20:O20"/>
    <mergeCell ref="A19:B19"/>
    <mergeCell ref="C19:E19"/>
    <mergeCell ref="F19:H19"/>
    <mergeCell ref="I19:K19"/>
    <mergeCell ref="L19:M19"/>
    <mergeCell ref="N19:O19"/>
    <mergeCell ref="A18:B18"/>
    <mergeCell ref="C18:E18"/>
    <mergeCell ref="F18:H18"/>
    <mergeCell ref="I18:K18"/>
    <mergeCell ref="L18:M18"/>
    <mergeCell ref="N18:O18"/>
    <mergeCell ref="A17:B17"/>
    <mergeCell ref="C17:E17"/>
    <mergeCell ref="F17:H17"/>
    <mergeCell ref="I17:K17"/>
    <mergeCell ref="L17:M17"/>
    <mergeCell ref="N17:O17"/>
    <mergeCell ref="A16:B16"/>
    <mergeCell ref="C16:E16"/>
    <mergeCell ref="F16:H16"/>
    <mergeCell ref="I16:K16"/>
    <mergeCell ref="L16:M16"/>
    <mergeCell ref="N16:O16"/>
    <mergeCell ref="A15:B15"/>
    <mergeCell ref="C15:E15"/>
    <mergeCell ref="F15:H15"/>
    <mergeCell ref="I15:K15"/>
    <mergeCell ref="L15:M15"/>
    <mergeCell ref="N15:O15"/>
    <mergeCell ref="A14:B14"/>
    <mergeCell ref="C14:E14"/>
    <mergeCell ref="F14:H14"/>
    <mergeCell ref="I14:K14"/>
    <mergeCell ref="L14:M14"/>
    <mergeCell ref="N14:O14"/>
    <mergeCell ref="A13:B13"/>
    <mergeCell ref="C13:E13"/>
    <mergeCell ref="F13:H13"/>
    <mergeCell ref="I13:K13"/>
    <mergeCell ref="L13:M13"/>
    <mergeCell ref="N13:O13"/>
    <mergeCell ref="A12:B12"/>
    <mergeCell ref="C12:E12"/>
    <mergeCell ref="F12:H12"/>
    <mergeCell ref="I12:K12"/>
    <mergeCell ref="L12:M12"/>
    <mergeCell ref="N12:O12"/>
    <mergeCell ref="A11:B11"/>
    <mergeCell ref="C11:E11"/>
    <mergeCell ref="F11:H11"/>
    <mergeCell ref="I11:K11"/>
    <mergeCell ref="L11:M11"/>
    <mergeCell ref="N11:O11"/>
    <mergeCell ref="A10:B10"/>
    <mergeCell ref="C10:E10"/>
    <mergeCell ref="F10:H10"/>
    <mergeCell ref="I10:K10"/>
    <mergeCell ref="L10:M10"/>
    <mergeCell ref="N10:O10"/>
    <mergeCell ref="A9:B9"/>
    <mergeCell ref="C9:E9"/>
    <mergeCell ref="F9:H9"/>
    <mergeCell ref="I9:K9"/>
    <mergeCell ref="L9:M9"/>
    <mergeCell ref="N9:O9"/>
    <mergeCell ref="A8:B8"/>
    <mergeCell ref="C8:E8"/>
    <mergeCell ref="F8:H8"/>
    <mergeCell ref="I8:K8"/>
    <mergeCell ref="L8:M8"/>
    <mergeCell ref="N8:O8"/>
    <mergeCell ref="A2:O2"/>
    <mergeCell ref="A3:O3"/>
    <mergeCell ref="A4:O4"/>
    <mergeCell ref="A5:O5"/>
    <mergeCell ref="A6:O6"/>
    <mergeCell ref="A7:O7"/>
  </mergeCells>
  <printOptions horizontalCentered="1"/>
  <pageMargins left="0.59055118110236227" right="0.59055118110236227" top="0.98425196850393704" bottom="0.59055118110236227" header="0" footer="0"/>
  <pageSetup paperSize="9" scale="49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F54"/>
  <sheetViews>
    <sheetView view="pageBreakPreview" topLeftCell="A5" zoomScale="60" zoomScaleNormal="50" workbookViewId="0">
      <selection activeCell="V15" sqref="V15"/>
    </sheetView>
  </sheetViews>
  <sheetFormatPr defaultRowHeight="18.75"/>
  <cols>
    <col min="1" max="2" width="4.42578125" style="50" customWidth="1"/>
    <col min="3" max="3" width="28.7109375" style="50" customWidth="1"/>
    <col min="4" max="6" width="8.42578125" style="50" customWidth="1"/>
    <col min="7" max="9" width="11.28515625" style="50" customWidth="1"/>
    <col min="10" max="10" width="8.7109375" style="50" customWidth="1"/>
    <col min="11" max="11" width="10.140625" style="50" customWidth="1"/>
    <col min="12" max="12" width="9" style="50" customWidth="1"/>
    <col min="13" max="13" width="12.28515625" style="50" customWidth="1"/>
    <col min="14" max="14" width="12.5703125" style="50" customWidth="1"/>
    <col min="15" max="15" width="14.5703125" style="50" customWidth="1"/>
    <col min="16" max="16" width="14" style="50" customWidth="1"/>
    <col min="17" max="17" width="12.5703125" style="50" customWidth="1"/>
    <col min="18" max="18" width="12.28515625" style="50" customWidth="1"/>
    <col min="19" max="19" width="14.5703125" style="50" customWidth="1"/>
    <col min="20" max="20" width="14" style="50" customWidth="1"/>
    <col min="21" max="21" width="12.5703125" style="50" customWidth="1"/>
    <col min="22" max="22" width="12.28515625" style="50" customWidth="1"/>
    <col min="23" max="23" width="14.85546875" style="50" customWidth="1"/>
    <col min="24" max="24" width="14" style="50" customWidth="1"/>
    <col min="25" max="25" width="12.5703125" style="50" customWidth="1"/>
    <col min="26" max="26" width="12.28515625" style="50" customWidth="1"/>
    <col min="27" max="27" width="14.5703125" style="50" customWidth="1"/>
    <col min="28" max="28" width="13.7109375" style="50" customWidth="1"/>
    <col min="29" max="29" width="12.28515625" style="50" customWidth="1"/>
    <col min="30" max="31" width="14.5703125" style="50" customWidth="1"/>
    <col min="32" max="32" width="14" style="50" customWidth="1"/>
    <col min="33" max="16384" width="9.140625" style="50"/>
  </cols>
  <sheetData>
    <row r="1" spans="1:32" s="73" customFormat="1" ht="20.25" hidden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71"/>
      <c r="R1" s="129"/>
      <c r="S1" s="129"/>
      <c r="T1" s="129"/>
      <c r="U1" s="129"/>
      <c r="V1" s="129"/>
      <c r="W1" s="71"/>
      <c r="X1" s="71"/>
      <c r="Y1" s="71"/>
      <c r="Z1" s="71"/>
      <c r="AA1" s="71"/>
      <c r="AB1" s="71"/>
      <c r="AC1" s="71"/>
      <c r="AD1" s="71"/>
      <c r="AE1" s="71"/>
      <c r="AF1" s="129"/>
    </row>
    <row r="2" spans="1:32" s="73" customFormat="1" ht="42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71"/>
      <c r="R2" s="129"/>
      <c r="S2" s="129"/>
      <c r="T2" s="129"/>
      <c r="U2" s="129"/>
      <c r="V2" s="129"/>
      <c r="W2" s="71"/>
      <c r="X2" s="71"/>
      <c r="Y2" s="71"/>
      <c r="Z2" s="71"/>
      <c r="AA2" s="71"/>
      <c r="AB2" s="71"/>
      <c r="AC2" s="71"/>
      <c r="AD2" s="71"/>
      <c r="AE2" s="71"/>
      <c r="AF2" s="129"/>
    </row>
    <row r="3" spans="1:32" s="131" customFormat="1" ht="32.25" customHeight="1">
      <c r="A3" s="130"/>
      <c r="B3" s="130"/>
      <c r="C3" s="130" t="s">
        <v>260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</row>
    <row r="4" spans="1:32" s="73" customFormat="1" ht="37.5" customHeight="1">
      <c r="A4" s="132"/>
      <c r="B4" s="132"/>
      <c r="C4" s="132"/>
      <c r="D4" s="132"/>
      <c r="E4" s="132"/>
      <c r="F4" s="132"/>
      <c r="G4" s="132"/>
      <c r="H4" s="132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2"/>
      <c r="X4" s="71"/>
      <c r="Y4" s="71"/>
      <c r="Z4" s="231"/>
      <c r="AA4" s="231"/>
      <c r="AB4" s="231"/>
      <c r="AC4" s="71"/>
      <c r="AD4" s="231" t="s">
        <v>156</v>
      </c>
      <c r="AE4" s="231"/>
      <c r="AF4" s="231"/>
    </row>
    <row r="5" spans="1:32" s="73" customFormat="1" ht="38.25" customHeight="1">
      <c r="A5" s="268" t="s">
        <v>32</v>
      </c>
      <c r="B5" s="250" t="s">
        <v>93</v>
      </c>
      <c r="C5" s="251"/>
      <c r="D5" s="251"/>
      <c r="E5" s="251"/>
      <c r="F5" s="251"/>
      <c r="G5" s="251"/>
      <c r="H5" s="251"/>
      <c r="I5" s="251"/>
      <c r="J5" s="251"/>
      <c r="K5" s="251"/>
      <c r="L5" s="252"/>
      <c r="M5" s="232" t="s">
        <v>33</v>
      </c>
      <c r="N5" s="233"/>
      <c r="O5" s="233"/>
      <c r="P5" s="234"/>
      <c r="Q5" s="232" t="s">
        <v>52</v>
      </c>
      <c r="R5" s="233"/>
      <c r="S5" s="233"/>
      <c r="T5" s="234"/>
      <c r="U5" s="232" t="s">
        <v>109</v>
      </c>
      <c r="V5" s="233"/>
      <c r="W5" s="233"/>
      <c r="X5" s="234"/>
      <c r="Y5" s="232" t="s">
        <v>69</v>
      </c>
      <c r="Z5" s="233"/>
      <c r="AA5" s="233"/>
      <c r="AB5" s="234"/>
      <c r="AC5" s="232" t="s">
        <v>34</v>
      </c>
      <c r="AD5" s="233"/>
      <c r="AE5" s="233"/>
      <c r="AF5" s="234"/>
    </row>
    <row r="6" spans="1:32" s="73" customFormat="1" ht="34.5" customHeight="1">
      <c r="A6" s="269"/>
      <c r="B6" s="253"/>
      <c r="C6" s="254"/>
      <c r="D6" s="254"/>
      <c r="E6" s="254"/>
      <c r="F6" s="254"/>
      <c r="G6" s="254"/>
      <c r="H6" s="254"/>
      <c r="I6" s="254"/>
      <c r="J6" s="254"/>
      <c r="K6" s="254"/>
      <c r="L6" s="255"/>
      <c r="M6" s="241" t="s">
        <v>91</v>
      </c>
      <c r="N6" s="241" t="s">
        <v>92</v>
      </c>
      <c r="O6" s="241" t="s">
        <v>99</v>
      </c>
      <c r="P6" s="241" t="s">
        <v>100</v>
      </c>
      <c r="Q6" s="241" t="s">
        <v>91</v>
      </c>
      <c r="R6" s="241" t="s">
        <v>92</v>
      </c>
      <c r="S6" s="241" t="s">
        <v>99</v>
      </c>
      <c r="T6" s="241" t="s">
        <v>100</v>
      </c>
      <c r="U6" s="241" t="s">
        <v>91</v>
      </c>
      <c r="V6" s="241" t="s">
        <v>92</v>
      </c>
      <c r="W6" s="241" t="s">
        <v>99</v>
      </c>
      <c r="X6" s="241" t="s">
        <v>100</v>
      </c>
      <c r="Y6" s="241" t="s">
        <v>91</v>
      </c>
      <c r="Z6" s="241" t="s">
        <v>92</v>
      </c>
      <c r="AA6" s="241" t="s">
        <v>99</v>
      </c>
      <c r="AB6" s="241" t="s">
        <v>100</v>
      </c>
      <c r="AC6" s="241" t="s">
        <v>91</v>
      </c>
      <c r="AD6" s="241" t="s">
        <v>92</v>
      </c>
      <c r="AE6" s="241" t="s">
        <v>99</v>
      </c>
      <c r="AF6" s="241" t="s">
        <v>100</v>
      </c>
    </row>
    <row r="7" spans="1:32" s="73" customFormat="1" ht="24.95" customHeight="1">
      <c r="A7" s="270"/>
      <c r="B7" s="256"/>
      <c r="C7" s="257"/>
      <c r="D7" s="257"/>
      <c r="E7" s="257"/>
      <c r="F7" s="257"/>
      <c r="G7" s="257"/>
      <c r="H7" s="257"/>
      <c r="I7" s="257"/>
      <c r="J7" s="257"/>
      <c r="K7" s="257"/>
      <c r="L7" s="258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</row>
    <row r="8" spans="1:32" s="73" customFormat="1" ht="33.75" customHeight="1">
      <c r="A8" s="134">
        <v>1</v>
      </c>
      <c r="B8" s="284">
        <v>2</v>
      </c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135">
        <v>3</v>
      </c>
      <c r="N8" s="135">
        <v>4</v>
      </c>
      <c r="O8" s="135">
        <v>5</v>
      </c>
      <c r="P8" s="135">
        <v>6</v>
      </c>
      <c r="Q8" s="135">
        <v>7</v>
      </c>
      <c r="R8" s="135">
        <v>8</v>
      </c>
      <c r="S8" s="135">
        <v>9</v>
      </c>
      <c r="T8" s="135">
        <v>10</v>
      </c>
      <c r="U8" s="135">
        <v>11</v>
      </c>
      <c r="V8" s="135">
        <v>12</v>
      </c>
      <c r="W8" s="135">
        <v>13</v>
      </c>
      <c r="X8" s="135">
        <v>14</v>
      </c>
      <c r="Y8" s="135">
        <v>15</v>
      </c>
      <c r="Z8" s="135">
        <v>16</v>
      </c>
      <c r="AA8" s="135">
        <v>17</v>
      </c>
      <c r="AB8" s="135">
        <v>18</v>
      </c>
      <c r="AC8" s="135">
        <v>19</v>
      </c>
      <c r="AD8" s="135">
        <v>20</v>
      </c>
      <c r="AE8" s="135">
        <v>21</v>
      </c>
      <c r="AF8" s="135">
        <v>22</v>
      </c>
    </row>
    <row r="9" spans="1:32" s="73" customFormat="1" ht="42" customHeight="1">
      <c r="A9" s="136">
        <v>1</v>
      </c>
      <c r="B9" s="243" t="s">
        <v>261</v>
      </c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40"/>
      <c r="N9" s="40"/>
      <c r="O9" s="40">
        <f>N9-M9</f>
        <v>0</v>
      </c>
      <c r="P9" s="137"/>
      <c r="Q9" s="40"/>
      <c r="R9" s="40"/>
      <c r="S9" s="40">
        <f>R9-Q9</f>
        <v>0</v>
      </c>
      <c r="T9" s="137"/>
      <c r="U9" s="40"/>
      <c r="V9" s="40">
        <v>6.9</v>
      </c>
      <c r="W9" s="40">
        <f>V9-U9</f>
        <v>6.9</v>
      </c>
      <c r="X9" s="137"/>
      <c r="Y9" s="40"/>
      <c r="Z9" s="40"/>
      <c r="AA9" s="40">
        <f>Z9-Y9</f>
        <v>0</v>
      </c>
      <c r="AB9" s="137"/>
      <c r="AC9" s="40">
        <f t="shared" ref="AC9:AD12" si="0">SUM(M9,Q9,U9,Y9)</f>
        <v>0</v>
      </c>
      <c r="AD9" s="40">
        <f t="shared" si="0"/>
        <v>6.9</v>
      </c>
      <c r="AE9" s="40">
        <f>AD9-AC9</f>
        <v>6.9</v>
      </c>
      <c r="AF9" s="137"/>
    </row>
    <row r="10" spans="1:32" s="73" customFormat="1" ht="45.75" customHeight="1">
      <c r="A10" s="136"/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40"/>
      <c r="N10" s="40"/>
      <c r="O10" s="40">
        <f>N10-M10</f>
        <v>0</v>
      </c>
      <c r="P10" s="137"/>
      <c r="Q10" s="40"/>
      <c r="R10" s="40"/>
      <c r="S10" s="40">
        <f>R10-Q10</f>
        <v>0</v>
      </c>
      <c r="T10" s="137"/>
      <c r="U10" s="40"/>
      <c r="V10" s="40"/>
      <c r="W10" s="40">
        <f>V10-U10</f>
        <v>0</v>
      </c>
      <c r="X10" s="137"/>
      <c r="Y10" s="40"/>
      <c r="Z10" s="40"/>
      <c r="AA10" s="40">
        <f>Z10-Y10</f>
        <v>0</v>
      </c>
      <c r="AB10" s="137"/>
      <c r="AC10" s="40">
        <f t="shared" si="0"/>
        <v>0</v>
      </c>
      <c r="AD10" s="40">
        <f t="shared" si="0"/>
        <v>0</v>
      </c>
      <c r="AE10" s="40">
        <f>AD10-AC10</f>
        <v>0</v>
      </c>
      <c r="AF10" s="137"/>
    </row>
    <row r="11" spans="1:32" s="73" customFormat="1" ht="43.5" customHeight="1">
      <c r="A11" s="136"/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40"/>
      <c r="N11" s="40"/>
      <c r="O11" s="40">
        <f>N11-M11</f>
        <v>0</v>
      </c>
      <c r="P11" s="137"/>
      <c r="Q11" s="40"/>
      <c r="R11" s="40"/>
      <c r="S11" s="40">
        <f>R11-Q11</f>
        <v>0</v>
      </c>
      <c r="T11" s="137"/>
      <c r="U11" s="40"/>
      <c r="V11" s="40"/>
      <c r="W11" s="40">
        <f>V11-U11</f>
        <v>0</v>
      </c>
      <c r="X11" s="137"/>
      <c r="Y11" s="40"/>
      <c r="Z11" s="40"/>
      <c r="AA11" s="40">
        <f>Z11-Y11</f>
        <v>0</v>
      </c>
      <c r="AB11" s="137"/>
      <c r="AC11" s="40">
        <f t="shared" si="0"/>
        <v>0</v>
      </c>
      <c r="AD11" s="40">
        <f t="shared" si="0"/>
        <v>0</v>
      </c>
      <c r="AE11" s="40">
        <f>AD11-AC11</f>
        <v>0</v>
      </c>
      <c r="AF11" s="137"/>
    </row>
    <row r="12" spans="1:32" s="73" customFormat="1" ht="45" customHeight="1">
      <c r="A12" s="136"/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40"/>
      <c r="N12" s="40"/>
      <c r="O12" s="40">
        <f>N12-M12</f>
        <v>0</v>
      </c>
      <c r="P12" s="137"/>
      <c r="Q12" s="40"/>
      <c r="R12" s="40"/>
      <c r="S12" s="40">
        <f>R12-Q12</f>
        <v>0</v>
      </c>
      <c r="T12" s="137"/>
      <c r="U12" s="40"/>
      <c r="V12" s="40"/>
      <c r="W12" s="40">
        <f>V12-U12</f>
        <v>0</v>
      </c>
      <c r="X12" s="137"/>
      <c r="Y12" s="40"/>
      <c r="Z12" s="40"/>
      <c r="AA12" s="40">
        <f>Z12-Y12</f>
        <v>0</v>
      </c>
      <c r="AB12" s="137"/>
      <c r="AC12" s="40">
        <f t="shared" si="0"/>
        <v>0</v>
      </c>
      <c r="AD12" s="40">
        <f t="shared" si="0"/>
        <v>0</v>
      </c>
      <c r="AE12" s="40">
        <f>AD12-AC12</f>
        <v>0</v>
      </c>
      <c r="AF12" s="137"/>
    </row>
    <row r="13" spans="1:32" s="73" customFormat="1" ht="33.75" customHeight="1">
      <c r="A13" s="275" t="s">
        <v>34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7"/>
      <c r="M13" s="39">
        <f>SUM(M9:M12)</f>
        <v>0</v>
      </c>
      <c r="N13" s="39">
        <f>SUM(N9:N12)</f>
        <v>0</v>
      </c>
      <c r="O13" s="39">
        <f>SUM(O9:O12)</f>
        <v>0</v>
      </c>
      <c r="P13" s="66"/>
      <c r="Q13" s="39"/>
      <c r="R13" s="39"/>
      <c r="S13" s="39">
        <f>SUM(S9:S12)</f>
        <v>0</v>
      </c>
      <c r="T13" s="66"/>
      <c r="U13" s="39">
        <f>SUM(U9:U12)</f>
        <v>0</v>
      </c>
      <c r="V13" s="39">
        <f>SUM(V9:V12)</f>
        <v>6.9</v>
      </c>
      <c r="W13" s="39">
        <f>SUM(W9:W12)</f>
        <v>6.9</v>
      </c>
      <c r="X13" s="66"/>
      <c r="Y13" s="39"/>
      <c r="Z13" s="39"/>
      <c r="AA13" s="39">
        <f>SUM(AA9:AA12)</f>
        <v>0</v>
      </c>
      <c r="AB13" s="66"/>
      <c r="AC13" s="39">
        <f>SUM(AC9:AC12)</f>
        <v>0</v>
      </c>
      <c r="AD13" s="39">
        <f>SUM(AD9:AD12)</f>
        <v>6.9</v>
      </c>
      <c r="AE13" s="39">
        <f>SUM(AE9:AE12)</f>
        <v>6.9</v>
      </c>
      <c r="AF13" s="66"/>
    </row>
    <row r="14" spans="1:32" s="73" customFormat="1" ht="34.5" customHeight="1">
      <c r="A14" s="271" t="s">
        <v>35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3"/>
      <c r="M14" s="40"/>
      <c r="N14" s="40"/>
      <c r="O14" s="40"/>
      <c r="P14" s="40"/>
      <c r="Q14" s="40"/>
      <c r="R14" s="40"/>
      <c r="S14" s="40"/>
      <c r="T14" s="40"/>
      <c r="U14" s="40"/>
      <c r="V14" s="40">
        <v>100</v>
      </c>
      <c r="W14" s="40"/>
      <c r="X14" s="40"/>
      <c r="Y14" s="40"/>
      <c r="Z14" s="40"/>
      <c r="AA14" s="40"/>
      <c r="AB14" s="40"/>
      <c r="AC14" s="40">
        <f>SUM(M14,Q14,U14,Y14)</f>
        <v>0</v>
      </c>
      <c r="AD14" s="40">
        <f>SUM(N14,R14,V14,Z14)</f>
        <v>100</v>
      </c>
      <c r="AE14" s="40"/>
      <c r="AF14" s="40"/>
    </row>
    <row r="15" spans="1:32" s="73" customFormat="1" ht="34.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</row>
    <row r="16" spans="1:32" s="73" customFormat="1" ht="34.5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</row>
    <row r="17" spans="1:32" s="73" customFormat="1" ht="34.5" customHeight="1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</row>
    <row r="18" spans="1:32" s="73" customFormat="1" ht="15" customHeight="1">
      <c r="A18" s="139"/>
      <c r="B18" s="139"/>
      <c r="C18" s="139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71"/>
      <c r="X18" s="71"/>
      <c r="Y18" s="71"/>
      <c r="Z18" s="71"/>
      <c r="AA18" s="71"/>
      <c r="AB18" s="71"/>
      <c r="AC18" s="71"/>
      <c r="AD18" s="71"/>
      <c r="AE18" s="71"/>
      <c r="AF18" s="71"/>
    </row>
    <row r="19" spans="1:32" s="73" customFormat="1" ht="15" customHeight="1">
      <c r="A19" s="139"/>
      <c r="B19" s="139"/>
      <c r="C19" s="139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71"/>
      <c r="X19" s="71"/>
      <c r="Y19" s="71"/>
      <c r="Z19" s="71"/>
      <c r="AA19" s="71"/>
      <c r="AB19" s="71"/>
      <c r="AC19" s="71"/>
      <c r="AD19" s="71"/>
      <c r="AE19" s="71"/>
      <c r="AF19" s="71"/>
    </row>
    <row r="20" spans="1:32" s="131" customFormat="1" ht="31.5" customHeight="1">
      <c r="A20" s="130"/>
      <c r="B20" s="130"/>
      <c r="C20" s="130" t="s">
        <v>164</v>
      </c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</row>
    <row r="21" spans="1:32" s="142" customFormat="1" ht="2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141"/>
      <c r="L21" s="7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259" t="s">
        <v>156</v>
      </c>
      <c r="AE21" s="259"/>
      <c r="AF21" s="259"/>
    </row>
    <row r="22" spans="1:32" s="143" customFormat="1" ht="34.5" customHeight="1">
      <c r="A22" s="274" t="s">
        <v>32</v>
      </c>
      <c r="B22" s="278" t="s">
        <v>112</v>
      </c>
      <c r="C22" s="279"/>
      <c r="D22" s="235" t="s">
        <v>114</v>
      </c>
      <c r="E22" s="235"/>
      <c r="F22" s="235" t="s">
        <v>83</v>
      </c>
      <c r="G22" s="235"/>
      <c r="H22" s="235" t="s">
        <v>136</v>
      </c>
      <c r="I22" s="235"/>
      <c r="J22" s="235" t="s">
        <v>137</v>
      </c>
      <c r="K22" s="235"/>
      <c r="L22" s="235" t="s">
        <v>259</v>
      </c>
      <c r="M22" s="235"/>
      <c r="N22" s="235"/>
      <c r="O22" s="235"/>
      <c r="P22" s="235"/>
      <c r="Q22" s="235"/>
      <c r="R22" s="235"/>
      <c r="S22" s="235"/>
      <c r="T22" s="235"/>
      <c r="U22" s="235"/>
      <c r="V22" s="235" t="s">
        <v>113</v>
      </c>
      <c r="W22" s="235"/>
      <c r="X22" s="235"/>
      <c r="Y22" s="235"/>
      <c r="Z22" s="235"/>
      <c r="AA22" s="235" t="s">
        <v>138</v>
      </c>
      <c r="AB22" s="235"/>
      <c r="AC22" s="235"/>
      <c r="AD22" s="235"/>
      <c r="AE22" s="235"/>
      <c r="AF22" s="235"/>
    </row>
    <row r="23" spans="1:32" s="143" customFormat="1" ht="52.5" customHeight="1">
      <c r="A23" s="274"/>
      <c r="B23" s="280"/>
      <c r="C23" s="281"/>
      <c r="D23" s="235"/>
      <c r="E23" s="235"/>
      <c r="F23" s="235"/>
      <c r="G23" s="235"/>
      <c r="H23" s="235"/>
      <c r="I23" s="235"/>
      <c r="J23" s="235"/>
      <c r="K23" s="235"/>
      <c r="L23" s="235" t="s">
        <v>103</v>
      </c>
      <c r="M23" s="235"/>
      <c r="N23" s="235" t="s">
        <v>107</v>
      </c>
      <c r="O23" s="235"/>
      <c r="P23" s="235" t="s">
        <v>108</v>
      </c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</row>
    <row r="24" spans="1:32" s="144" customFormat="1" ht="90" customHeight="1">
      <c r="A24" s="274"/>
      <c r="B24" s="282"/>
      <c r="C24" s="283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 t="s">
        <v>104</v>
      </c>
      <c r="Q24" s="235"/>
      <c r="R24" s="235" t="s">
        <v>105</v>
      </c>
      <c r="S24" s="235"/>
      <c r="T24" s="235" t="s">
        <v>106</v>
      </c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</row>
    <row r="25" spans="1:32" s="143" customFormat="1" ht="30" customHeight="1">
      <c r="A25" s="145">
        <v>1</v>
      </c>
      <c r="B25" s="245">
        <v>2</v>
      </c>
      <c r="C25" s="246"/>
      <c r="D25" s="235">
        <v>3</v>
      </c>
      <c r="E25" s="235"/>
      <c r="F25" s="235">
        <v>4</v>
      </c>
      <c r="G25" s="235"/>
      <c r="H25" s="235">
        <v>5</v>
      </c>
      <c r="I25" s="235"/>
      <c r="J25" s="235">
        <v>6</v>
      </c>
      <c r="K25" s="235"/>
      <c r="L25" s="245">
        <v>7</v>
      </c>
      <c r="M25" s="246"/>
      <c r="N25" s="245">
        <v>8</v>
      </c>
      <c r="O25" s="246"/>
      <c r="P25" s="235">
        <v>9</v>
      </c>
      <c r="Q25" s="235"/>
      <c r="R25" s="274">
        <v>10</v>
      </c>
      <c r="S25" s="274"/>
      <c r="T25" s="235">
        <v>11</v>
      </c>
      <c r="U25" s="235"/>
      <c r="V25" s="235">
        <v>12</v>
      </c>
      <c r="W25" s="235"/>
      <c r="X25" s="235"/>
      <c r="Y25" s="235"/>
      <c r="Z25" s="235"/>
      <c r="AA25" s="235">
        <v>13</v>
      </c>
      <c r="AB25" s="235"/>
      <c r="AC25" s="235"/>
      <c r="AD25" s="235"/>
      <c r="AE25" s="235"/>
      <c r="AF25" s="235"/>
    </row>
    <row r="26" spans="1:32" s="143" customFormat="1" ht="30.75" customHeight="1">
      <c r="A26" s="146"/>
      <c r="B26" s="237"/>
      <c r="C26" s="238"/>
      <c r="D26" s="235"/>
      <c r="E26" s="235"/>
      <c r="F26" s="236"/>
      <c r="G26" s="236"/>
      <c r="H26" s="236"/>
      <c r="I26" s="236"/>
      <c r="J26" s="236"/>
      <c r="K26" s="236"/>
      <c r="L26" s="239"/>
      <c r="M26" s="240"/>
      <c r="N26" s="239">
        <f>SUM(P26,R26,T26)</f>
        <v>0</v>
      </c>
      <c r="O26" s="240"/>
      <c r="P26" s="236"/>
      <c r="Q26" s="236"/>
      <c r="R26" s="236"/>
      <c r="S26" s="236"/>
      <c r="T26" s="236"/>
      <c r="U26" s="236"/>
      <c r="V26" s="264"/>
      <c r="W26" s="264"/>
      <c r="X26" s="264"/>
      <c r="Y26" s="264"/>
      <c r="Z26" s="264"/>
      <c r="AA26" s="244"/>
      <c r="AB26" s="244"/>
      <c r="AC26" s="244"/>
      <c r="AD26" s="244"/>
      <c r="AE26" s="244"/>
      <c r="AF26" s="244"/>
    </row>
    <row r="27" spans="1:32" s="143" customFormat="1" ht="30.75" customHeight="1">
      <c r="A27" s="146"/>
      <c r="B27" s="151"/>
      <c r="C27" s="152"/>
      <c r="D27" s="245"/>
      <c r="E27" s="246"/>
      <c r="F27" s="239"/>
      <c r="G27" s="240"/>
      <c r="H27" s="239"/>
      <c r="I27" s="240"/>
      <c r="J27" s="239"/>
      <c r="K27" s="240"/>
      <c r="L27" s="153"/>
      <c r="M27" s="154"/>
      <c r="N27" s="153"/>
      <c r="O27" s="154"/>
      <c r="P27" s="239"/>
      <c r="Q27" s="240"/>
      <c r="R27" s="239"/>
      <c r="S27" s="240"/>
      <c r="T27" s="239"/>
      <c r="U27" s="240"/>
      <c r="V27" s="247"/>
      <c r="W27" s="248"/>
      <c r="X27" s="248"/>
      <c r="Y27" s="248"/>
      <c r="Z27" s="249"/>
      <c r="AA27" s="247"/>
      <c r="AB27" s="248"/>
      <c r="AC27" s="248"/>
      <c r="AD27" s="248"/>
      <c r="AE27" s="248"/>
      <c r="AF27" s="249"/>
    </row>
    <row r="28" spans="1:32" s="143" customFormat="1" ht="33" customHeight="1">
      <c r="A28" s="146"/>
      <c r="B28" s="237"/>
      <c r="C28" s="238"/>
      <c r="D28" s="235"/>
      <c r="E28" s="235"/>
      <c r="F28" s="236"/>
      <c r="G28" s="236"/>
      <c r="H28" s="236"/>
      <c r="I28" s="236"/>
      <c r="J28" s="236"/>
      <c r="K28" s="236"/>
      <c r="L28" s="239"/>
      <c r="M28" s="240"/>
      <c r="N28" s="239">
        <f>SUM(P28,R28,T28)</f>
        <v>0</v>
      </c>
      <c r="O28" s="240"/>
      <c r="P28" s="236"/>
      <c r="Q28" s="236"/>
      <c r="R28" s="236"/>
      <c r="S28" s="236"/>
      <c r="T28" s="236"/>
      <c r="U28" s="236"/>
      <c r="V28" s="264"/>
      <c r="W28" s="264"/>
      <c r="X28" s="264"/>
      <c r="Y28" s="264"/>
      <c r="Z28" s="264"/>
      <c r="AA28" s="244"/>
      <c r="AB28" s="244"/>
      <c r="AC28" s="244"/>
      <c r="AD28" s="244"/>
      <c r="AE28" s="244"/>
      <c r="AF28" s="244"/>
    </row>
    <row r="29" spans="1:32" s="143" customFormat="1" ht="37.5" customHeight="1">
      <c r="A29" s="286" t="s">
        <v>34</v>
      </c>
      <c r="B29" s="287"/>
      <c r="C29" s="287"/>
      <c r="D29" s="287"/>
      <c r="E29" s="288"/>
      <c r="F29" s="265">
        <f>SUM(F26:F28)</f>
        <v>0</v>
      </c>
      <c r="G29" s="265"/>
      <c r="H29" s="265">
        <f>SUM(H26:H28)</f>
        <v>0</v>
      </c>
      <c r="I29" s="265"/>
      <c r="J29" s="265">
        <f>SUM(J26:J28)</f>
        <v>0</v>
      </c>
      <c r="K29" s="265"/>
      <c r="L29" s="265">
        <f>SUM(L26:L28)</f>
        <v>0</v>
      </c>
      <c r="M29" s="265"/>
      <c r="N29" s="265">
        <f>SUM(N26:N28)</f>
        <v>0</v>
      </c>
      <c r="O29" s="265"/>
      <c r="P29" s="265">
        <f>SUM(P26:P28)</f>
        <v>0</v>
      </c>
      <c r="Q29" s="265"/>
      <c r="R29" s="265">
        <f>SUM(R26:R28)</f>
        <v>0</v>
      </c>
      <c r="S29" s="265"/>
      <c r="T29" s="265">
        <f>SUM(T26:T28)</f>
        <v>0</v>
      </c>
      <c r="U29" s="265"/>
      <c r="V29" s="285"/>
      <c r="W29" s="285"/>
      <c r="X29" s="285"/>
      <c r="Y29" s="285"/>
      <c r="Z29" s="285"/>
      <c r="AA29" s="262"/>
      <c r="AB29" s="262"/>
      <c r="AC29" s="262"/>
      <c r="AD29" s="262"/>
      <c r="AE29" s="262"/>
      <c r="AF29" s="262"/>
    </row>
    <row r="30" spans="1:32" s="143" customFormat="1" ht="37.5" customHeight="1">
      <c r="A30" s="155"/>
      <c r="B30" s="155"/>
      <c r="C30" s="155"/>
      <c r="D30" s="155"/>
      <c r="E30" s="155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  <c r="W30" s="157"/>
      <c r="X30" s="157"/>
      <c r="Y30" s="157"/>
      <c r="Z30" s="157"/>
      <c r="AA30" s="158"/>
      <c r="AB30" s="158"/>
      <c r="AC30" s="158"/>
      <c r="AD30" s="158"/>
      <c r="AE30" s="158"/>
      <c r="AF30" s="158"/>
    </row>
    <row r="31" spans="1:32" s="143" customFormat="1" ht="37.5" customHeight="1">
      <c r="A31" s="155"/>
      <c r="B31" s="155"/>
      <c r="C31" s="155"/>
      <c r="D31" s="155"/>
      <c r="E31" s="155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7"/>
      <c r="W31" s="157"/>
      <c r="X31" s="157"/>
      <c r="Y31" s="157"/>
      <c r="Z31" s="157"/>
      <c r="AA31" s="158"/>
      <c r="AB31" s="158"/>
      <c r="AC31" s="158"/>
      <c r="AD31" s="158"/>
      <c r="AE31" s="158"/>
      <c r="AF31" s="158"/>
    </row>
    <row r="32" spans="1:32" s="73" customFormat="1" ht="15" customHeight="1">
      <c r="A32" s="139"/>
      <c r="B32" s="139"/>
      <c r="C32" s="139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71"/>
      <c r="X32" s="71"/>
      <c r="Y32" s="71"/>
      <c r="Z32" s="71"/>
      <c r="AA32" s="71"/>
      <c r="AB32" s="71"/>
      <c r="AC32" s="71"/>
      <c r="AD32" s="71"/>
      <c r="AE32" s="71"/>
      <c r="AF32" s="71"/>
    </row>
    <row r="33" spans="1:32" s="73" customFormat="1" ht="15" customHeight="1">
      <c r="A33" s="139"/>
      <c r="B33" s="139"/>
      <c r="C33" s="139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71"/>
      <c r="X33" s="71"/>
      <c r="Y33" s="71"/>
      <c r="Z33" s="71"/>
      <c r="AA33" s="71"/>
      <c r="AB33" s="71"/>
      <c r="AC33" s="71"/>
      <c r="AD33" s="71"/>
      <c r="AE33" s="71"/>
      <c r="AF33" s="71"/>
    </row>
    <row r="34" spans="1:32" s="73" customFormat="1" ht="15" customHeight="1">
      <c r="A34" s="139"/>
      <c r="B34" s="139"/>
      <c r="C34" s="139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71"/>
      <c r="X34" s="71"/>
      <c r="Y34" s="71"/>
      <c r="Z34" s="71"/>
      <c r="AA34" s="71"/>
      <c r="AB34" s="71"/>
      <c r="AC34" s="71"/>
      <c r="AD34" s="71"/>
      <c r="AE34" s="71"/>
      <c r="AF34" s="71"/>
    </row>
    <row r="35" spans="1:32" s="73" customFormat="1" ht="15" customHeight="1">
      <c r="A35" s="139"/>
      <c r="B35" s="139"/>
      <c r="C35" s="139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71"/>
      <c r="X35" s="71"/>
      <c r="Y35" s="71"/>
      <c r="Z35" s="71"/>
      <c r="AA35" s="71"/>
      <c r="AB35" s="71"/>
      <c r="AC35" s="71"/>
      <c r="AD35" s="71"/>
      <c r="AE35" s="71"/>
      <c r="AF35" s="71"/>
    </row>
    <row r="36" spans="1:32" s="73" customFormat="1" ht="15" customHeight="1">
      <c r="A36" s="139"/>
      <c r="B36" s="139"/>
      <c r="C36" s="139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71"/>
      <c r="X36" s="71"/>
      <c r="Y36" s="71"/>
      <c r="Z36" s="71"/>
      <c r="AA36" s="71"/>
      <c r="AB36" s="71"/>
      <c r="AC36" s="71"/>
      <c r="AD36" s="71"/>
      <c r="AE36" s="71"/>
      <c r="AF36" s="71"/>
    </row>
    <row r="37" spans="1:32" s="73" customFormat="1" ht="15" customHeight="1">
      <c r="A37" s="139"/>
      <c r="B37" s="139"/>
      <c r="C37" s="139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71"/>
      <c r="X37" s="71"/>
      <c r="Y37" s="71"/>
      <c r="Z37" s="71"/>
      <c r="AA37" s="71"/>
      <c r="AB37" s="71"/>
      <c r="AC37" s="71"/>
      <c r="AD37" s="71"/>
      <c r="AE37" s="71"/>
      <c r="AF37" s="71"/>
    </row>
    <row r="38" spans="1:32" s="73" customFormat="1" ht="15" customHeight="1">
      <c r="A38" s="139"/>
      <c r="B38" s="139"/>
      <c r="C38" s="139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71"/>
      <c r="X38" s="71"/>
      <c r="Y38" s="71"/>
      <c r="Z38" s="71"/>
      <c r="AA38" s="71"/>
      <c r="AB38" s="71"/>
      <c r="AC38" s="71"/>
      <c r="AD38" s="71"/>
      <c r="AE38" s="71"/>
      <c r="AF38" s="71"/>
    </row>
    <row r="39" spans="1:32" s="73" customFormat="1" ht="32.25" customHeight="1">
      <c r="A39" s="139"/>
      <c r="B39" s="266" t="s">
        <v>207</v>
      </c>
      <c r="C39" s="267"/>
      <c r="D39" s="267"/>
      <c r="E39" s="267"/>
      <c r="F39" s="267"/>
      <c r="G39" s="267"/>
      <c r="H39" s="140"/>
      <c r="I39" s="140"/>
      <c r="J39" s="140"/>
      <c r="K39" s="140"/>
      <c r="L39" s="140"/>
      <c r="M39" s="263"/>
      <c r="N39" s="263"/>
      <c r="O39" s="263"/>
      <c r="P39" s="263"/>
      <c r="Q39" s="263"/>
      <c r="R39" s="140"/>
      <c r="S39" s="140"/>
      <c r="T39" s="140"/>
      <c r="U39" s="140"/>
      <c r="V39" s="140"/>
      <c r="W39" s="204" t="s">
        <v>208</v>
      </c>
      <c r="X39" s="204"/>
      <c r="Y39" s="204"/>
      <c r="Z39" s="204"/>
      <c r="AA39" s="204"/>
      <c r="AB39" s="71"/>
      <c r="AC39" s="71"/>
      <c r="AD39" s="71"/>
      <c r="AE39" s="71"/>
      <c r="AF39" s="71"/>
    </row>
    <row r="40" spans="1:32" s="72" customFormat="1" ht="99" customHeight="1">
      <c r="B40" s="202" t="s">
        <v>45</v>
      </c>
      <c r="C40" s="202"/>
      <c r="D40" s="202"/>
      <c r="E40" s="202"/>
      <c r="F40" s="202"/>
      <c r="G40" s="202"/>
      <c r="H40" s="131"/>
      <c r="I40" s="131"/>
      <c r="J40" s="131"/>
      <c r="K40" s="131"/>
      <c r="L40" s="131"/>
      <c r="M40" s="202" t="s">
        <v>46</v>
      </c>
      <c r="N40" s="202"/>
      <c r="O40" s="202"/>
      <c r="P40" s="202"/>
      <c r="Q40" s="202"/>
      <c r="V40" s="73"/>
      <c r="W40" s="202" t="s">
        <v>70</v>
      </c>
      <c r="X40" s="202"/>
      <c r="Y40" s="202"/>
      <c r="Z40" s="202"/>
      <c r="AA40" s="202"/>
    </row>
    <row r="41" spans="1:32" s="72" customFormat="1"/>
    <row r="42" spans="1:32" s="73" customFormat="1"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</row>
    <row r="43" spans="1:32" s="261" customFormat="1" ht="12.75">
      <c r="A43" s="260" t="s">
        <v>157</v>
      </c>
    </row>
    <row r="44" spans="1:32" s="73" customFormat="1"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</row>
    <row r="45" spans="1:32" s="73" customFormat="1">
      <c r="C45" s="148"/>
    </row>
    <row r="46" spans="1:32" s="73" customFormat="1"/>
    <row r="47" spans="1:32" s="73" customFormat="1"/>
    <row r="48" spans="1:32" s="73" customFormat="1" ht="19.5">
      <c r="C48" s="149"/>
    </row>
    <row r="49" spans="3:3" ht="19.5">
      <c r="C49" s="150"/>
    </row>
    <row r="50" spans="3:3" ht="19.5">
      <c r="C50" s="150"/>
    </row>
    <row r="51" spans="3:3" ht="19.5">
      <c r="C51" s="150"/>
    </row>
    <row r="52" spans="3:3" ht="19.5">
      <c r="C52" s="150"/>
    </row>
    <row r="53" spans="3:3" ht="19.5">
      <c r="C53" s="150"/>
    </row>
    <row r="54" spans="3:3" ht="19.5">
      <c r="C54" s="150"/>
    </row>
  </sheetData>
  <mergeCells count="115">
    <mergeCell ref="T29:U29"/>
    <mergeCell ref="V29:Z29"/>
    <mergeCell ref="J29:K29"/>
    <mergeCell ref="P29:Q29"/>
    <mergeCell ref="F29:G29"/>
    <mergeCell ref="A29:E29"/>
    <mergeCell ref="P28:Q28"/>
    <mergeCell ref="V26:Z26"/>
    <mergeCell ref="R25:S25"/>
    <mergeCell ref="T26:U26"/>
    <mergeCell ref="T25:U25"/>
    <mergeCell ref="B25:C25"/>
    <mergeCell ref="F25:G25"/>
    <mergeCell ref="R26:S26"/>
    <mergeCell ref="P25:Q25"/>
    <mergeCell ref="J25:K25"/>
    <mergeCell ref="V25:Z25"/>
    <mergeCell ref="H25:I25"/>
    <mergeCell ref="L25:M25"/>
    <mergeCell ref="N25:O25"/>
    <mergeCell ref="P27:Q27"/>
    <mergeCell ref="R27:S27"/>
    <mergeCell ref="T27:U27"/>
    <mergeCell ref="D25:E25"/>
    <mergeCell ref="Z4:AB4"/>
    <mergeCell ref="A14:L14"/>
    <mergeCell ref="A22:A24"/>
    <mergeCell ref="J22:K24"/>
    <mergeCell ref="A13:L13"/>
    <mergeCell ref="B10:L10"/>
    <mergeCell ref="B11:L11"/>
    <mergeCell ref="B12:L12"/>
    <mergeCell ref="B22:C24"/>
    <mergeCell ref="L22:U22"/>
    <mergeCell ref="B8:L8"/>
    <mergeCell ref="P24:Q24"/>
    <mergeCell ref="R24:S24"/>
    <mergeCell ref="T24:U24"/>
    <mergeCell ref="L23:M24"/>
    <mergeCell ref="H22:I24"/>
    <mergeCell ref="N6:N7"/>
    <mergeCell ref="O6:O7"/>
    <mergeCell ref="N23:O24"/>
    <mergeCell ref="F22:G24"/>
    <mergeCell ref="P23:U23"/>
    <mergeCell ref="S6:S7"/>
    <mergeCell ref="A43:XFD43"/>
    <mergeCell ref="H28:I28"/>
    <mergeCell ref="J28:K28"/>
    <mergeCell ref="AA29:AF29"/>
    <mergeCell ref="Y6:Y7"/>
    <mergeCell ref="Z6:Z7"/>
    <mergeCell ref="AA6:AA7"/>
    <mergeCell ref="AB6:AB7"/>
    <mergeCell ref="T28:U28"/>
    <mergeCell ref="B40:G40"/>
    <mergeCell ref="W40:AA40"/>
    <mergeCell ref="M39:Q39"/>
    <mergeCell ref="M40:Q40"/>
    <mergeCell ref="V28:Z28"/>
    <mergeCell ref="R29:S29"/>
    <mergeCell ref="H29:I29"/>
    <mergeCell ref="L29:M29"/>
    <mergeCell ref="N29:O29"/>
    <mergeCell ref="B39:G39"/>
    <mergeCell ref="W39:AA39"/>
    <mergeCell ref="A5:A7"/>
    <mergeCell ref="AE6:AE7"/>
    <mergeCell ref="AF6:AF7"/>
    <mergeCell ref="Y5:AB5"/>
    <mergeCell ref="D28:E28"/>
    <mergeCell ref="L28:M28"/>
    <mergeCell ref="N28:O28"/>
    <mergeCell ref="Q6:Q7"/>
    <mergeCell ref="D26:E26"/>
    <mergeCell ref="B26:C26"/>
    <mergeCell ref="P26:Q26"/>
    <mergeCell ref="V27:Z27"/>
    <mergeCell ref="AA27:AF27"/>
    <mergeCell ref="AA28:AF28"/>
    <mergeCell ref="T6:T7"/>
    <mergeCell ref="V6:V7"/>
    <mergeCell ref="B5:L7"/>
    <mergeCell ref="D22:E24"/>
    <mergeCell ref="AA22:AF24"/>
    <mergeCell ref="AD21:AF21"/>
    <mergeCell ref="W6:W7"/>
    <mergeCell ref="X6:X7"/>
    <mergeCell ref="AC6:AC7"/>
    <mergeCell ref="AC5:AF5"/>
    <mergeCell ref="U5:X5"/>
    <mergeCell ref="AD4:AF4"/>
    <mergeCell ref="Q5:T5"/>
    <mergeCell ref="V22:Z24"/>
    <mergeCell ref="F28:G28"/>
    <mergeCell ref="F26:G26"/>
    <mergeCell ref="B28:C28"/>
    <mergeCell ref="R28:S28"/>
    <mergeCell ref="L26:M26"/>
    <mergeCell ref="N26:O26"/>
    <mergeCell ref="J26:K26"/>
    <mergeCell ref="R6:R7"/>
    <mergeCell ref="U6:U7"/>
    <mergeCell ref="B9:L9"/>
    <mergeCell ref="M5:P5"/>
    <mergeCell ref="P6:P7"/>
    <mergeCell ref="M6:M7"/>
    <mergeCell ref="AA26:AF26"/>
    <mergeCell ref="AA25:AF25"/>
    <mergeCell ref="AD6:AD7"/>
    <mergeCell ref="H26:I26"/>
    <mergeCell ref="D27:E27"/>
    <mergeCell ref="F27:G27"/>
    <mergeCell ref="H27:I27"/>
    <mergeCell ref="J27:K27"/>
  </mergeCells>
  <phoneticPr fontId="3" type="noConversion"/>
  <printOptions horizontalCentered="1"/>
  <pageMargins left="0.59055118110236227" right="0.59055118110236227" top="0.98425196850393704" bottom="0.59055118110236227" header="0" footer="0"/>
  <pageSetup paperSize="9" scale="34" orientation="landscape" verticalDpi="1200" r:id="rId1"/>
  <headerFooter alignWithMargins="0"/>
  <ignoredErrors>
    <ignoredError sqref="AE14:AF14 M13:N13 F29:U29" formulaRange="1"/>
    <ignoredError sqref="AA14:AB14 O14 S14:T14 W14" evalError="1" formulaRange="1"/>
    <ignoredError sqref="AC14:AD14" evalError="1"/>
    <ignoredError sqref="AC13:AD13 U13:V13" evalError="1" formula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H17"/>
  <sheetViews>
    <sheetView view="pageBreakPreview" zoomScale="60" zoomScaleNormal="75" workbookViewId="0">
      <selection activeCell="F10" sqref="F10"/>
    </sheetView>
  </sheetViews>
  <sheetFormatPr defaultRowHeight="12.75"/>
  <cols>
    <col min="1" max="1" width="39.42578125" style="159" customWidth="1"/>
    <col min="2" max="2" width="12.85546875" style="159" customWidth="1"/>
    <col min="3" max="3" width="19.7109375" style="159" customWidth="1"/>
    <col min="4" max="4" width="19" style="159" customWidth="1"/>
    <col min="5" max="6" width="18.140625" style="159" customWidth="1"/>
    <col min="7" max="7" width="18.28515625" style="159" customWidth="1"/>
    <col min="8" max="8" width="18.7109375" style="159" customWidth="1"/>
    <col min="9" max="16384" width="9.140625" style="159"/>
  </cols>
  <sheetData>
    <row r="1" spans="1:8" ht="31.5" customHeight="1">
      <c r="G1" s="289" t="s">
        <v>168</v>
      </c>
      <c r="H1" s="289"/>
    </row>
    <row r="2" spans="1:8" ht="32.25" customHeight="1">
      <c r="A2" s="290" t="s">
        <v>209</v>
      </c>
      <c r="B2" s="290"/>
      <c r="C2" s="290"/>
      <c r="D2" s="290"/>
      <c r="E2" s="290"/>
      <c r="F2" s="290"/>
      <c r="G2" s="290"/>
      <c r="H2" s="290"/>
    </row>
    <row r="3" spans="1:8" ht="28.5" customHeight="1">
      <c r="A3" s="291" t="s">
        <v>178</v>
      </c>
      <c r="B3" s="291"/>
      <c r="C3" s="291"/>
      <c r="D3" s="291"/>
      <c r="E3" s="291"/>
      <c r="F3" s="291"/>
      <c r="G3" s="291"/>
      <c r="H3" s="291"/>
    </row>
    <row r="4" spans="1:8" ht="45.75" customHeight="1">
      <c r="A4" s="292" t="s">
        <v>102</v>
      </c>
      <c r="B4" s="220" t="s">
        <v>7</v>
      </c>
      <c r="C4" s="220" t="s">
        <v>180</v>
      </c>
      <c r="D4" s="220"/>
      <c r="E4" s="218" t="s">
        <v>211</v>
      </c>
      <c r="F4" s="218"/>
      <c r="G4" s="218"/>
      <c r="H4" s="218"/>
    </row>
    <row r="5" spans="1:8" ht="65.25" customHeight="1">
      <c r="A5" s="293"/>
      <c r="B5" s="220"/>
      <c r="C5" s="86" t="s">
        <v>212</v>
      </c>
      <c r="D5" s="86" t="s">
        <v>215</v>
      </c>
      <c r="E5" s="86" t="s">
        <v>96</v>
      </c>
      <c r="F5" s="86" t="s">
        <v>92</v>
      </c>
      <c r="G5" s="87" t="s">
        <v>99</v>
      </c>
      <c r="H5" s="87" t="s">
        <v>100</v>
      </c>
    </row>
    <row r="6" spans="1:8" ht="30" customHeight="1">
      <c r="A6" s="160">
        <v>1</v>
      </c>
      <c r="B6" s="86">
        <v>2</v>
      </c>
      <c r="C6" s="160">
        <v>3</v>
      </c>
      <c r="D6" s="86">
        <v>4</v>
      </c>
      <c r="E6" s="160">
        <v>5</v>
      </c>
      <c r="F6" s="86">
        <v>6</v>
      </c>
      <c r="G6" s="160">
        <v>7</v>
      </c>
      <c r="H6" s="86">
        <v>8</v>
      </c>
    </row>
    <row r="7" spans="1:8" ht="28.5" customHeight="1">
      <c r="A7" s="294" t="s">
        <v>188</v>
      </c>
      <c r="B7" s="295"/>
      <c r="C7" s="295"/>
      <c r="D7" s="295"/>
      <c r="E7" s="295"/>
      <c r="F7" s="295"/>
      <c r="G7" s="295"/>
      <c r="H7" s="296"/>
    </row>
    <row r="8" spans="1:8" ht="59.25" customHeight="1">
      <c r="A8" s="161" t="s">
        <v>159</v>
      </c>
      <c r="B8" s="162">
        <v>6000</v>
      </c>
      <c r="C8" s="116">
        <f>SUM(C10:C11)</f>
        <v>0</v>
      </c>
      <c r="D8" s="116">
        <f>SUM(D10:D11)</f>
        <v>0</v>
      </c>
      <c r="E8" s="116">
        <f>SUM(E10:E11)</f>
        <v>0</v>
      </c>
      <c r="F8" s="116">
        <f>SUM(F10:F11)</f>
        <v>0</v>
      </c>
      <c r="G8" s="116">
        <f t="shared" ref="F8:G8" si="0">SUM(G10:G11)</f>
        <v>0</v>
      </c>
      <c r="H8" s="163"/>
    </row>
    <row r="9" spans="1:8" ht="39.75" customHeight="1">
      <c r="A9" s="297" t="s">
        <v>160</v>
      </c>
      <c r="B9" s="298"/>
      <c r="C9" s="298"/>
      <c r="D9" s="298"/>
      <c r="E9" s="298"/>
      <c r="F9" s="298"/>
      <c r="G9" s="298"/>
      <c r="H9" s="299"/>
    </row>
    <row r="10" spans="1:8" ht="81" customHeight="1">
      <c r="A10" s="98" t="s">
        <v>161</v>
      </c>
      <c r="B10" s="162">
        <v>6010</v>
      </c>
      <c r="C10" s="117"/>
      <c r="D10" s="117"/>
      <c r="E10" s="117"/>
      <c r="F10" s="117"/>
      <c r="G10" s="117"/>
      <c r="H10" s="164"/>
    </row>
    <row r="11" spans="1:8" ht="63.75" customHeight="1">
      <c r="A11" s="98" t="s">
        <v>162</v>
      </c>
      <c r="B11" s="95">
        <v>6020</v>
      </c>
      <c r="C11" s="117"/>
      <c r="D11" s="117"/>
      <c r="E11" s="117"/>
      <c r="F11" s="117"/>
      <c r="G11" s="117"/>
      <c r="H11" s="164"/>
    </row>
    <row r="12" spans="1:8" ht="35.25" customHeight="1">
      <c r="A12" s="165"/>
      <c r="B12" s="166"/>
      <c r="C12" s="167"/>
      <c r="D12" s="167"/>
      <c r="E12" s="167"/>
      <c r="F12" s="167"/>
      <c r="G12" s="167"/>
      <c r="H12" s="168"/>
    </row>
    <row r="13" spans="1:8" ht="41.25" customHeight="1">
      <c r="A13" s="188" t="s">
        <v>207</v>
      </c>
      <c r="B13" s="169"/>
      <c r="C13" s="300"/>
      <c r="D13" s="300"/>
      <c r="E13" s="170"/>
      <c r="F13" s="301" t="s">
        <v>208</v>
      </c>
      <c r="G13" s="301"/>
      <c r="H13" s="301"/>
    </row>
    <row r="14" spans="1:8" ht="18.75">
      <c r="A14" s="72" t="s">
        <v>45</v>
      </c>
      <c r="B14" s="73"/>
      <c r="C14" s="202" t="s">
        <v>46</v>
      </c>
      <c r="D14" s="202"/>
      <c r="E14" s="73"/>
      <c r="F14" s="202" t="s">
        <v>111</v>
      </c>
      <c r="G14" s="202"/>
      <c r="H14" s="202"/>
    </row>
    <row r="15" spans="1:8" ht="7.5" customHeight="1">
      <c r="A15" s="171"/>
      <c r="B15" s="171"/>
      <c r="C15" s="171"/>
      <c r="D15" s="171"/>
      <c r="E15" s="171"/>
      <c r="F15" s="171"/>
      <c r="G15" s="171"/>
      <c r="H15" s="171"/>
    </row>
    <row r="16" spans="1:8" hidden="1">
      <c r="A16" s="171"/>
      <c r="B16" s="171"/>
      <c r="C16" s="171"/>
      <c r="D16" s="171"/>
      <c r="E16" s="171"/>
      <c r="F16" s="171"/>
      <c r="G16" s="171"/>
      <c r="H16" s="171"/>
    </row>
    <row r="17" spans="1:8" ht="3" hidden="1" customHeight="1">
      <c r="A17" s="171"/>
      <c r="B17" s="171"/>
      <c r="C17" s="171"/>
      <c r="D17" s="171"/>
      <c r="E17" s="171"/>
      <c r="F17" s="171"/>
      <c r="G17" s="171"/>
      <c r="H17" s="171"/>
    </row>
  </sheetData>
  <mergeCells count="13">
    <mergeCell ref="A7:H7"/>
    <mergeCell ref="A9:H9"/>
    <mergeCell ref="C14:D14"/>
    <mergeCell ref="F14:H14"/>
    <mergeCell ref="C13:D13"/>
    <mergeCell ref="F13:H13"/>
    <mergeCell ref="G1:H1"/>
    <mergeCell ref="A2:H2"/>
    <mergeCell ref="A3:H3"/>
    <mergeCell ref="A4:A5"/>
    <mergeCell ref="B4:B5"/>
    <mergeCell ref="C4:D4"/>
    <mergeCell ref="E4:H4"/>
  </mergeCells>
  <printOptions horizontalCentered="1"/>
  <pageMargins left="0.59055118110236227" right="0.59055118110236227" top="0.98425196850393704" bottom="0.59055118110236227" header="0" footer="0"/>
  <pageSetup paperSize="9" scale="81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8</vt:i4>
      </vt:variant>
      <vt:variant>
        <vt:lpstr>Іменовані діапазони</vt:lpstr>
      </vt:variant>
      <vt:variant>
        <vt:i4>10</vt:i4>
      </vt:variant>
    </vt:vector>
  </HeadingPairs>
  <TitlesOfParts>
    <vt:vector size="18" baseType="lpstr">
      <vt:lpstr>I. Фін результат</vt:lpstr>
      <vt:lpstr>Розшифровка фінрезультати</vt:lpstr>
      <vt:lpstr>ІІ. Розр. з бюджетом</vt:lpstr>
      <vt:lpstr>IV. Кап. інвестиції</vt:lpstr>
      <vt:lpstr>Розшифровка до капівидатків</vt:lpstr>
      <vt:lpstr>6.1. Інша інфо_1</vt:lpstr>
      <vt:lpstr>6.2. Інша інфо_2</vt:lpstr>
      <vt:lpstr>VII Статутн. капіт</vt:lpstr>
      <vt:lpstr>'I. Фін результат'!Заголовки_для_друку</vt:lpstr>
      <vt:lpstr>'ІІ. Розр. з бюджетом'!Заголовки_для_друку</vt:lpstr>
      <vt:lpstr>'6.1. Інша інфо_1'!Область_друку</vt:lpstr>
      <vt:lpstr>'6.2. Інша інфо_2'!Область_друку</vt:lpstr>
      <vt:lpstr>'I. Фін результат'!Область_друку</vt:lpstr>
      <vt:lpstr>'IV. Кап. інвестиції'!Область_друку</vt:lpstr>
      <vt:lpstr>'VII Статутн. капіт'!Область_друку</vt:lpstr>
      <vt:lpstr>'ІІ. Розр. з бюджетом'!Область_друку</vt:lpstr>
      <vt:lpstr>'Розшифровка до капівидатків'!Область_друку</vt:lpstr>
      <vt:lpstr>'Розшифровка фінрезультати'!Область_друку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 Олена Володимирівна</dc:creator>
  <cp:lastModifiedBy>Ковальська Галина Анатоліївна</cp:lastModifiedBy>
  <cp:lastPrinted>2022-09-09T09:08:03Z</cp:lastPrinted>
  <dcterms:created xsi:type="dcterms:W3CDTF">2003-03-13T16:00:22Z</dcterms:created>
  <dcterms:modified xsi:type="dcterms:W3CDTF">2023-06-08T08:39:37Z</dcterms:modified>
</cp:coreProperties>
</file>